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 yWindow="804" windowWidth="30396" windowHeight="12660" activeTab="0"/>
  </bookViews>
  <sheets>
    <sheet name="без учета счетов бюджета" sheetId="1" r:id="rId1"/>
  </sheets>
  <definedNames>
    <definedName name="_xlnm._FilterDatabase" localSheetId="0" hidden="1">'без учета счетов бюджета'!$A$5:$G$110</definedName>
    <definedName name="_xlnm.Print_Titles" localSheetId="0">'без учета счетов бюджета'!$5:$6</definedName>
    <definedName name="_xlnm.Print_Area" localSheetId="0">'без учета счетов бюджета'!$A$1:$L$111</definedName>
  </definedNames>
  <calcPr fullCalcOnLoad="1"/>
</workbook>
</file>

<file path=xl/sharedStrings.xml><?xml version="1.0" encoding="utf-8"?>
<sst xmlns="http://schemas.openxmlformats.org/spreadsheetml/2006/main" count="489" uniqueCount="204">
  <si>
    <t/>
  </si>
  <si>
    <t>7000055500</t>
  </si>
  <si>
    <t>7000010160</t>
  </si>
  <si>
    <t>805</t>
  </si>
  <si>
    <t>1755312510</t>
  </si>
  <si>
    <t>808</t>
  </si>
  <si>
    <t>0803112830</t>
  </si>
  <si>
    <t>08031R0160</t>
  </si>
  <si>
    <t>0805112800</t>
  </si>
  <si>
    <t>080G152420</t>
  </si>
  <si>
    <t>811</t>
  </si>
  <si>
    <t>1101213230</t>
  </si>
  <si>
    <t>11051R299F</t>
  </si>
  <si>
    <t>1101213250</t>
  </si>
  <si>
    <t>1101215870</t>
  </si>
  <si>
    <t>812</t>
  </si>
  <si>
    <t>120F309502</t>
  </si>
  <si>
    <t>120F309602</t>
  </si>
  <si>
    <t>1201213450</t>
  </si>
  <si>
    <t>1214111270</t>
  </si>
  <si>
    <t>1225111270</t>
  </si>
  <si>
    <t>130F255550</t>
  </si>
  <si>
    <t>120G552430</t>
  </si>
  <si>
    <t>1201213430</t>
  </si>
  <si>
    <t>815</t>
  </si>
  <si>
    <t>1501114240</t>
  </si>
  <si>
    <t>150A155190</t>
  </si>
  <si>
    <t>150A214370</t>
  </si>
  <si>
    <t>150A354530</t>
  </si>
  <si>
    <t>1601414850</t>
  </si>
  <si>
    <t>1501311310</t>
  </si>
  <si>
    <t>15021R4670</t>
  </si>
  <si>
    <t>15021R5190</t>
  </si>
  <si>
    <t>150A154540</t>
  </si>
  <si>
    <t>150A214310</t>
  </si>
  <si>
    <t>1501314210</t>
  </si>
  <si>
    <t>816</t>
  </si>
  <si>
    <t>1601114820</t>
  </si>
  <si>
    <t>1601214710</t>
  </si>
  <si>
    <t>22011R0270</t>
  </si>
  <si>
    <t>1601214700</t>
  </si>
  <si>
    <t>160E250970</t>
  </si>
  <si>
    <t>1602714790</t>
  </si>
  <si>
    <t>1601514770</t>
  </si>
  <si>
    <t>1601214780</t>
  </si>
  <si>
    <t>817</t>
  </si>
  <si>
    <t>172С2R5670</t>
  </si>
  <si>
    <t>818</t>
  </si>
  <si>
    <t>1821315820</t>
  </si>
  <si>
    <t>1821315830</t>
  </si>
  <si>
    <t>1821315850</t>
  </si>
  <si>
    <t>1821315890</t>
  </si>
  <si>
    <t>1821315900</t>
  </si>
  <si>
    <t>1821315840</t>
  </si>
  <si>
    <t>1821315880</t>
  </si>
  <si>
    <t>819</t>
  </si>
  <si>
    <t>1932116160</t>
  </si>
  <si>
    <t>1932116170</t>
  </si>
  <si>
    <t>193R153930</t>
  </si>
  <si>
    <t>194F150210</t>
  </si>
  <si>
    <t>4011118650</t>
  </si>
  <si>
    <t>1911711270</t>
  </si>
  <si>
    <t>1921411270</t>
  </si>
  <si>
    <t>1921711270</t>
  </si>
  <si>
    <t>1921811270</t>
  </si>
  <si>
    <t>16014R1590</t>
  </si>
  <si>
    <t>160P218520</t>
  </si>
  <si>
    <t>160P251590</t>
  </si>
  <si>
    <t>160P252320</t>
  </si>
  <si>
    <t>1601411270</t>
  </si>
  <si>
    <t>200E155200</t>
  </si>
  <si>
    <t>172С211270</t>
  </si>
  <si>
    <t>2501411270</t>
  </si>
  <si>
    <t>251P554950</t>
  </si>
  <si>
    <t>821</t>
  </si>
  <si>
    <t>2103116710</t>
  </si>
  <si>
    <t>2103116720</t>
  </si>
  <si>
    <t>21031R0820</t>
  </si>
  <si>
    <t>2103252600</t>
  </si>
  <si>
    <t>2158117000</t>
  </si>
  <si>
    <t>21581R4970</t>
  </si>
  <si>
    <t>825</t>
  </si>
  <si>
    <t>2501117640</t>
  </si>
  <si>
    <t>251P552280</t>
  </si>
  <si>
    <t>251P550810</t>
  </si>
  <si>
    <t>832</t>
  </si>
  <si>
    <t>3213117900</t>
  </si>
  <si>
    <t>837</t>
  </si>
  <si>
    <t>3703318440</t>
  </si>
  <si>
    <t>838</t>
  </si>
  <si>
    <t>1511114230</t>
  </si>
  <si>
    <t>840</t>
  </si>
  <si>
    <t>4044118620</t>
  </si>
  <si>
    <t>405I555270</t>
  </si>
  <si>
    <t>842</t>
  </si>
  <si>
    <t>0201751200</t>
  </si>
  <si>
    <t>0201112020</t>
  </si>
  <si>
    <t>0201551180</t>
  </si>
  <si>
    <t>ВСЕГО РАСХОДОВ:</t>
  </si>
  <si>
    <t>ГРБС</t>
  </si>
  <si>
    <t>Рз</t>
  </si>
  <si>
    <t>Пр</t>
  </si>
  <si>
    <t>ЦСР</t>
  </si>
  <si>
    <t>ВР</t>
  </si>
  <si>
    <t>Кассовое исполнение</t>
  </si>
  <si>
    <t>01</t>
  </si>
  <si>
    <t>03</t>
  </si>
  <si>
    <t>02</t>
  </si>
  <si>
    <t>04</t>
  </si>
  <si>
    <t>08</t>
  </si>
  <si>
    <t>07</t>
  </si>
  <si>
    <t>05</t>
  </si>
  <si>
    <t>06</t>
  </si>
  <si>
    <t>09</t>
  </si>
  <si>
    <t>10</t>
  </si>
  <si>
    <t>11</t>
  </si>
  <si>
    <t>(в рублях)</t>
  </si>
  <si>
    <t>Достижение показателей деятельности органов исполнительной власти субъектов Российской Федерации</t>
  </si>
  <si>
    <t>Мероприятия по работе с семьей, детьми и молодежью</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</si>
  <si>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</si>
  <si>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</si>
  <si>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Обеспечение безопасности гидротехнических сооружений, противопаводковые мероприятия и водохозяйственная деятельность</t>
  </si>
  <si>
    <t>Реализация мероприятий федеральной целевой программы "Развитие водохозяйственного комплекса Российской Федерации в 2012 - 2020 годах"</t>
  </si>
  <si>
    <t>Охрана окружающей среды</t>
  </si>
  <si>
    <t>Ликвидация несанкционированных свалок в границах городов и наиболее опасных объектов накопленного экологического вреда окружающей среде</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</si>
  <si>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</si>
  <si>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Реализация федеральной целевой программы "Увековечение памяти погибших при защите Отечества на 2019 - 2024 годы"</t>
  </si>
  <si>
    <t>Организация и проведение регионального этапа всероссийского конкурса "Лучшая муниципальная практика" в Брянской области</t>
  </si>
  <si>
    <t>Реализация программ (проектов) инициативного бюджетирования</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</si>
  <si>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</si>
  <si>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</si>
  <si>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Подготовка объектов ЖКХ к зиме</t>
  </si>
  <si>
    <t>Софинансирование объектов капитальных вложений муниципальной собственности</t>
  </si>
  <si>
    <t>Реализация программ формирования современной городской среды</t>
  </si>
  <si>
    <t>Строительство и реконструкция (модернизация) объектов питьевого водоснабжения</t>
  </si>
  <si>
    <t>Приобретение специализированной техники для предприятий жилищно-коммунального комплекса</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</si>
  <si>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</si>
  <si>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Государственная поддержка отрасли культуры</t>
  </si>
  <si>
    <t>Организация и проведение творческих фестивалей и конкурсов для детей и молодежи</t>
  </si>
  <si>
    <t>Создание виртуальных концертных залов</t>
  </si>
  <si>
    <t>Капитальный ремонт кровель муниципальных образовательных организаций Брянской области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</si>
  <si>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</si>
  <si>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отрасли культуры</t>
  </si>
  <si>
    <t>Создание модельных муниципальных библиотек</t>
  </si>
  <si>
    <t>Организация и проведение фестивалей любительских творческих коллективов</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</si>
  <si>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</si>
  <si>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Отдельные мероприятия по развитию образования</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</si>
  <si>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</si>
  <si>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Реализация мероприятий государственной программы Российской Федерации "Доступная среда"</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</si>
  <si>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</si>
  <si>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Создание в общеобразовательных организациях, расположенных в сельской местности, условий для занятий физической культурой и спортом</t>
  </si>
  <si>
    <t>Мероприятия по проведению оздоровительной кампании детей</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</si>
  <si>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</si>
  <si>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</si>
  <si>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Обеспечение устойчивого развития сельских территорий</t>
  </si>
  <si>
    <t>Выравнивание бюджетной обеспеченности муниципальных районов (городских округов)</t>
  </si>
  <si>
    <t>Выравнивание бюджетной обеспеченности городских округов в части реализации полномочий органов местного самоуправления поселений</t>
  </si>
  <si>
    <t>Поддержка мер по обеспечению сбалансированности бюджетов муниципальных районов (городских округов)</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</si>
  <si>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</si>
  <si>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</si>
  <si>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Выравнивание бюджетной обеспеченности поселений</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</si>
  <si>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</si>
  <si>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</si>
  <si>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</si>
  <si>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Финансовое обеспечение дорожной деятельности в рамках реализации национального проекта "Безопасные и качественные автомобильные дороги"</t>
  </si>
  <si>
    <t>Стимулирование программ развития жилищного строительства субъектов Российской Федерации</t>
  </si>
  <si>
    <t>Социально-экономическое развитие приграничных муниципальных образований</t>
  </si>
  <si>
    <t>Создание дополнительных мест для детей в возрасте от 2 месяцев до 3-х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</si>
  <si>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</si>
  <si>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</si>
  <si>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</si>
  <si>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новых мест в общеобразовательных организациях</t>
  </si>
  <si>
    <t>Реализация федеральной целевой программы "Развитие физической культуры и спорта в Российской Федерации на 2016 - 2020 годы"</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</si>
  <si>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</si>
  <si>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</si>
  <si>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</si>
  <si>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Выплата единовременного пособия при всех формах устройства детей, лишенных родительского попечения, в семью</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</si>
  <si>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</si>
  <si>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Реализация мероприятий по обеспечению жильем молодых семей</t>
  </si>
  <si>
    <t>Отдельные мероприятия по развитию спорта</t>
  </si>
  <si>
    <t>Оснащение объектов спортивной инфраструктуры спортивно-технологическим оборудованием</t>
  </si>
  <si>
    <t>Государственная поддержка спортивных организаций, осуществляющих подготовку спортивного резерва для сборных команд Российской Федерации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</si>
  <si>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</si>
  <si>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Приобретение автомобильного транспорта общего пользования</t>
  </si>
  <si>
    <t>Сохранение, использование, популяризация и государственная охрана объектов культурного наследия</t>
  </si>
  <si>
    <t>Повышение инвестиционной привлекательности Брянской области</t>
  </si>
  <si>
    <t>Государственная поддержка малого и среднего предпринимательства в субъектах Российской Федерации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</si>
  <si>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</si>
  <si>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</si>
  <si>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первичного воинского учета на территориях, где отсутствуют военные комиссариаты</t>
  </si>
  <si>
    <t>Наименование</t>
  </si>
  <si>
    <t>Сведения о фактических расходах на предоставление межбюджетных трансфертов бюджетам муниципальных образований из областного бюджета за 2019 год с детализацией по формам и целевому назначению межбюджетных трансфертов, в сравнении с первоначально утвержденными законом о бюджете значениями и с уточненными (с учетом внесенных изменений) значениями в целом</t>
  </si>
  <si>
    <t>Уточненная роспись/план</t>
  </si>
  <si>
    <t>Процент исполнения к первоначаль
ному плану</t>
  </si>
  <si>
    <t>Первоначальный план на 2019 год
(закон 
от 12.12.2018 
№ 107-З)</t>
  </si>
  <si>
    <t>Обеспечение устойчивого сокращения непригодного для проживания жилого фонда</t>
  </si>
  <si>
    <t>120F367483</t>
  </si>
  <si>
    <t>Приобретение спортивного оборудования и инвентаря для приведения организаций спортивной подготовки в нормативное состояние</t>
  </si>
  <si>
    <t>251Р552290</t>
  </si>
  <si>
    <t>в том числе:</t>
  </si>
  <si>
    <t>Дотации</t>
  </si>
  <si>
    <t>Субсидии</t>
  </si>
  <si>
    <t>Субвенции</t>
  </si>
  <si>
    <t>Иные межбюджетные трансферты</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</si>
</sst>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1">
    <font>
      <sz val="11"/>
      <name val="Calibri"/>
      <family val="2"/>
    </font>
    <font>
      <sz val="11"/>
      <color indexed="8"/>
      <name val="Calibri"/>
      <family val="2"/>
    </font>
    <font>
      <sz val="12"/>
      <name val="Times New Roman"/>
      <family val="1"/>
    </font>
    <font>
      <sz val="10"/>
      <color indexed="8"/>
      <name val="Arial Cyr"/>
      <family val="0"/>
    </font>
    <font>
      <b/>
      <sz val="12"/>
      <color indexed="8"/>
      <name val="Arial Cyr"/>
      <family val="0"/>
    </font>
    <font>
      <b/>
      <sz val="10"/>
      <color indexed="8"/>
      <name val="Arial CYR"/>
      <family val="0"/>
    </font>
    <font>
      <sz val="12"/>
      <color indexed="8"/>
      <name val="Times New Roman"/>
      <family val="1"/>
    </font>
    <font>
      <b/>
      <sz val="12"/>
      <color indexed="8"/>
      <name val="Times New Roman"/>
      <family val="1"/>
    </font>
    <font>
      <b/>
      <sz val="15"/>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i/>
      <sz val="10"/>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b/>
      <sz val="15"/>
      <color rgb="FF000000"/>
      <name val="Times New Roman"/>
      <family val="1"/>
    </font>
    <font>
      <i/>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CC"/>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1">
      <alignment horizontal="center" vertical="center" wrapText="1"/>
      <protection/>
    </xf>
    <xf numFmtId="1" fontId="29" fillId="0" borderId="1">
      <alignment horizontal="left" vertical="top" wrapText="1" indent="2"/>
      <protection/>
    </xf>
    <xf numFmtId="0" fontId="29" fillId="0" borderId="0">
      <alignment/>
      <protection/>
    </xf>
    <xf numFmtId="0" fontId="29" fillId="0" borderId="1">
      <alignment horizontal="center" vertical="center" wrapText="1"/>
      <protection/>
    </xf>
    <xf numFmtId="1" fontId="29" fillId="0" borderId="1">
      <alignment horizontal="center" vertical="top" shrinkToFi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20" borderId="0">
      <alignment shrinkToFi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30" fillId="0" borderId="1">
      <alignment horizontal="left"/>
      <protection/>
    </xf>
    <xf numFmtId="0" fontId="29" fillId="0" borderId="1">
      <alignment horizontal="center" vertical="center" wrapText="1"/>
      <protection/>
    </xf>
    <xf numFmtId="4" fontId="29" fillId="0" borderId="1">
      <alignment horizontal="right" vertical="top" shrinkToFit="1"/>
      <protection/>
    </xf>
    <xf numFmtId="4" fontId="30" fillId="21" borderId="1">
      <alignment horizontal="right" vertical="top" shrinkToFit="1"/>
      <protection/>
    </xf>
    <xf numFmtId="0" fontId="29" fillId="0" borderId="0">
      <alignment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0">
      <alignment horizontal="left" wrapText="1"/>
      <protection/>
    </xf>
    <xf numFmtId="10" fontId="29" fillId="0" borderId="1">
      <alignment horizontal="right" vertical="top" shrinkToFit="1"/>
      <protection/>
    </xf>
    <xf numFmtId="10" fontId="30" fillId="21" borderId="1">
      <alignment horizontal="right" vertical="top" shrinkToFit="1"/>
      <protection/>
    </xf>
    <xf numFmtId="0" fontId="31" fillId="0" borderId="0">
      <alignment horizontal="center" wrapText="1"/>
      <protection/>
    </xf>
    <xf numFmtId="0" fontId="31" fillId="0" borderId="0">
      <alignment horizontal="center"/>
      <protection/>
    </xf>
    <xf numFmtId="0" fontId="29" fillId="0" borderId="0">
      <alignment horizontal="right"/>
      <protection/>
    </xf>
    <xf numFmtId="0" fontId="29" fillId="0" borderId="0">
      <alignment vertical="top"/>
      <protection/>
    </xf>
    <xf numFmtId="0" fontId="30" fillId="0" borderId="1">
      <alignment vertical="top" wrapText="1"/>
      <protection/>
    </xf>
    <xf numFmtId="0" fontId="29" fillId="20" borderId="0">
      <alignment horizontal="center"/>
      <protection/>
    </xf>
    <xf numFmtId="0" fontId="29" fillId="20" borderId="0">
      <alignment horizontal="left"/>
      <protection/>
    </xf>
    <xf numFmtId="4" fontId="30" fillId="22" borderId="1">
      <alignment horizontal="right" vertical="top" shrinkToFit="1"/>
      <protection/>
    </xf>
    <xf numFmtId="10" fontId="30" fillId="22" borderId="1">
      <alignment horizontal="right" vertical="top" shrinkToFit="1"/>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2" applyNumberFormat="0" applyAlignment="0" applyProtection="0"/>
    <xf numFmtId="0" fontId="33" fillId="30" borderId="3" applyNumberFormat="0" applyAlignment="0" applyProtection="0"/>
    <xf numFmtId="0" fontId="34" fillId="3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0" borderId="7" applyNumberFormat="0" applyFill="0" applyAlignment="0" applyProtection="0"/>
    <xf numFmtId="0" fontId="39" fillId="31" borderId="8"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33" borderId="0" applyNumberFormat="0" applyBorder="0" applyAlignment="0" applyProtection="0"/>
    <xf numFmtId="0" fontId="43" fillId="0" borderId="0" applyNumberFormat="0" applyFill="0" applyBorder="0" applyAlignment="0" applyProtection="0"/>
    <xf numFmtId="0" fontId="0" fillId="21" borderId="9" applyNumberFormat="0" applyFont="0" applyAlignment="0" applyProtection="0"/>
    <xf numFmtId="9" fontId="0" fillId="0" borderId="0" applyFon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4" borderId="0" applyNumberFormat="0" applyBorder="0" applyAlignment="0" applyProtection="0"/>
  </cellStyleXfs>
  <cellXfs count="46">
    <xf numFmtId="0" fontId="0" fillId="0" borderId="0" xfId="0" applyFont="1" applyAlignment="1">
      <alignment/>
    </xf>
    <xf numFmtId="0" fontId="47" fillId="0" borderId="0" xfId="41" applyNumberFormat="1" applyFont="1" applyFill="1" applyProtection="1">
      <alignment/>
      <protection/>
    </xf>
    <xf numFmtId="0" fontId="2" fillId="0" borderId="0" xfId="0" applyFont="1" applyFill="1" applyAlignment="1" applyProtection="1">
      <alignment/>
      <protection locked="0"/>
    </xf>
    <xf numFmtId="0" fontId="47" fillId="0" borderId="0" xfId="71" applyNumberFormat="1" applyFont="1" applyFill="1" applyProtection="1">
      <alignment horizontal="left" wrapText="1"/>
      <protection/>
    </xf>
    <xf numFmtId="0" fontId="47" fillId="0" borderId="0" xfId="74" applyNumberFormat="1" applyFont="1" applyFill="1" applyProtection="1">
      <alignment horizontal="center" wrapText="1"/>
      <protection/>
    </xf>
    <xf numFmtId="0" fontId="47" fillId="0" borderId="0" xfId="75" applyNumberFormat="1" applyFont="1" applyFill="1" applyProtection="1">
      <alignment horizontal="center"/>
      <protection/>
    </xf>
    <xf numFmtId="10" fontId="47" fillId="0" borderId="1" xfId="82" applyNumberFormat="1" applyFont="1" applyFill="1" applyProtection="1">
      <alignment horizontal="right" vertical="top" shrinkToFit="1"/>
      <protection/>
    </xf>
    <xf numFmtId="4" fontId="47" fillId="0" borderId="1" xfId="58" applyNumberFormat="1" applyFont="1" applyFill="1" applyProtection="1">
      <alignment horizontal="right" vertical="top" shrinkToFit="1"/>
      <protection/>
    </xf>
    <xf numFmtId="10" fontId="47" fillId="0" borderId="1" xfId="73" applyNumberFormat="1" applyFont="1" applyFill="1" applyProtection="1">
      <alignment horizontal="right" vertical="top" shrinkToFit="1"/>
      <protection/>
    </xf>
    <xf numFmtId="4" fontId="47" fillId="0" borderId="11" xfId="81" applyNumberFormat="1" applyFont="1" applyFill="1" applyBorder="1" applyProtection="1">
      <alignment horizontal="right" vertical="top" shrinkToFit="1"/>
      <protection/>
    </xf>
    <xf numFmtId="4" fontId="48" fillId="0" borderId="12" xfId="58" applyNumberFormat="1" applyFont="1" applyFill="1" applyBorder="1" applyAlignment="1" applyProtection="1">
      <alignment horizontal="right" vertical="center" shrinkToFit="1"/>
      <protection/>
    </xf>
    <xf numFmtId="0" fontId="47" fillId="0" borderId="13" xfId="78" applyNumberFormat="1" applyFont="1" applyFill="1" applyBorder="1" applyProtection="1">
      <alignment vertical="top" wrapText="1"/>
      <protection/>
    </xf>
    <xf numFmtId="1" fontId="47" fillId="0" borderId="13" xfId="43" applyNumberFormat="1" applyFont="1" applyFill="1" applyBorder="1" applyProtection="1">
      <alignment horizontal="center" vertical="top" shrinkToFit="1"/>
      <protection/>
    </xf>
    <xf numFmtId="4" fontId="47" fillId="0" borderId="13" xfId="81" applyNumberFormat="1" applyFont="1" applyFill="1" applyBorder="1" applyProtection="1">
      <alignment horizontal="right" vertical="top" shrinkToFit="1"/>
      <protection/>
    </xf>
    <xf numFmtId="164" fontId="47" fillId="0" borderId="13" xfId="81" applyNumberFormat="1" applyFont="1" applyFill="1" applyBorder="1" applyProtection="1">
      <alignment horizontal="right" vertical="top" shrinkToFit="1"/>
      <protection/>
    </xf>
    <xf numFmtId="49" fontId="47" fillId="0" borderId="13" xfId="43" applyNumberFormat="1" applyFont="1" applyFill="1" applyBorder="1" applyProtection="1">
      <alignment horizontal="center" vertical="top" shrinkToFit="1"/>
      <protection/>
    </xf>
    <xf numFmtId="0" fontId="47" fillId="0" borderId="13" xfId="0" applyFont="1" applyFill="1" applyBorder="1" applyAlignment="1">
      <alignment horizontal="center" vertical="center" wrapText="1"/>
    </xf>
    <xf numFmtId="0" fontId="47" fillId="0" borderId="13" xfId="59" applyNumberFormat="1" applyFont="1" applyFill="1" applyBorder="1" applyAlignment="1" applyProtection="1">
      <alignment horizontal="center" vertical="center" wrapText="1"/>
      <protection/>
    </xf>
    <xf numFmtId="0" fontId="47" fillId="0" borderId="13" xfId="59" applyFont="1" applyFill="1" applyBorder="1" applyAlignment="1" applyProtection="1">
      <alignment horizontal="center" vertical="center" wrapText="1"/>
      <protection locked="0"/>
    </xf>
    <xf numFmtId="0" fontId="48" fillId="0" borderId="12" xfId="55" applyNumberFormat="1" applyFont="1" applyFill="1" applyBorder="1" applyAlignment="1" applyProtection="1">
      <alignment horizontal="left" vertical="center"/>
      <protection/>
    </xf>
    <xf numFmtId="0" fontId="48" fillId="0" borderId="12" xfId="55" applyFont="1" applyFill="1" applyBorder="1" applyAlignment="1">
      <alignment horizontal="left" vertical="center"/>
      <protection/>
    </xf>
    <xf numFmtId="0" fontId="47" fillId="0" borderId="13" xfId="39" applyNumberFormat="1" applyFont="1" applyBorder="1" applyProtection="1">
      <alignment horizontal="center" vertical="center" wrapText="1"/>
      <protection/>
    </xf>
    <xf numFmtId="0" fontId="47" fillId="0" borderId="13" xfId="39" applyFont="1" applyBorder="1">
      <alignment horizontal="center" vertical="center" wrapText="1"/>
      <protection/>
    </xf>
    <xf numFmtId="0" fontId="47" fillId="0" borderId="0" xfId="59" applyNumberFormat="1" applyFont="1" applyFill="1" applyProtection="1">
      <alignment wrapText="1"/>
      <protection/>
    </xf>
    <xf numFmtId="0" fontId="47" fillId="0" borderId="0" xfId="59" applyFont="1" applyFill="1">
      <alignment wrapText="1"/>
      <protection/>
    </xf>
    <xf numFmtId="0" fontId="49" fillId="0" borderId="0" xfId="74" applyNumberFormat="1" applyFont="1" applyFill="1" applyAlignment="1" applyProtection="1">
      <alignment horizontal="center" vertical="center" wrapText="1"/>
      <protection/>
    </xf>
    <xf numFmtId="0" fontId="49" fillId="0" borderId="0" xfId="74" applyFont="1" applyFill="1" applyAlignment="1">
      <alignment horizontal="center" vertical="center" wrapText="1"/>
      <protection/>
    </xf>
    <xf numFmtId="0" fontId="47" fillId="0" borderId="0" xfId="75" applyNumberFormat="1" applyFont="1" applyFill="1" applyProtection="1">
      <alignment horizontal="center"/>
      <protection/>
    </xf>
    <xf numFmtId="0" fontId="47" fillId="0" borderId="0" xfId="75" applyFont="1" applyFill="1">
      <alignment horizontal="center"/>
      <protection/>
    </xf>
    <xf numFmtId="0" fontId="47" fillId="0" borderId="0" xfId="76" applyNumberFormat="1" applyFont="1" applyFill="1" applyProtection="1">
      <alignment horizontal="right"/>
      <protection/>
    </xf>
    <xf numFmtId="0" fontId="47" fillId="0" borderId="0" xfId="76" applyFont="1" applyFill="1">
      <alignment horizontal="right"/>
      <protection/>
    </xf>
    <xf numFmtId="0" fontId="47" fillId="0" borderId="11" xfId="70" applyNumberFormat="1" applyFont="1" applyFill="1" applyBorder="1" applyProtection="1">
      <alignment horizontal="center" vertical="center" wrapText="1"/>
      <protection/>
    </xf>
    <xf numFmtId="0" fontId="47" fillId="0" borderId="11" xfId="70" applyFont="1" applyFill="1" applyBorder="1">
      <alignment horizontal="center" vertical="center" wrapText="1"/>
      <protection/>
    </xf>
    <xf numFmtId="0" fontId="47" fillId="0" borderId="1" xfId="70" applyNumberFormat="1" applyFont="1" applyFill="1" applyProtection="1">
      <alignment horizontal="center" vertical="center" wrapText="1"/>
      <protection/>
    </xf>
    <xf numFmtId="0" fontId="47" fillId="0" borderId="1" xfId="70" applyFont="1" applyFill="1">
      <alignment horizontal="center" vertical="center" wrapText="1"/>
      <protection/>
    </xf>
    <xf numFmtId="0" fontId="47" fillId="0" borderId="1" xfId="69" applyNumberFormat="1" applyFont="1" applyFill="1" applyProtection="1">
      <alignment horizontal="center" vertical="center" wrapText="1"/>
      <protection/>
    </xf>
    <xf numFmtId="0" fontId="47" fillId="0" borderId="1" xfId="69" applyFont="1" applyFill="1" applyProtection="1">
      <alignment horizontal="center" vertical="center" wrapText="1"/>
      <protection locked="0"/>
    </xf>
    <xf numFmtId="0" fontId="47" fillId="0" borderId="1" xfId="0" applyFont="1" applyFill="1" applyBorder="1" applyAlignment="1">
      <alignment horizontal="left" vertical="center" wrapText="1"/>
    </xf>
    <xf numFmtId="164" fontId="47" fillId="0" borderId="13" xfId="81" applyNumberFormat="1" applyFont="1" applyFill="1" applyBorder="1" applyAlignment="1" applyProtection="1">
      <alignment horizontal="right" vertical="center" shrinkToFit="1"/>
      <protection/>
    </xf>
    <xf numFmtId="164" fontId="48" fillId="0" borderId="13" xfId="81" applyNumberFormat="1" applyFont="1" applyFill="1" applyBorder="1" applyAlignment="1" applyProtection="1">
      <alignment horizontal="right" vertical="center" shrinkToFit="1"/>
      <protection/>
    </xf>
    <xf numFmtId="0" fontId="50" fillId="0" borderId="14" xfId="54" applyNumberFormat="1" applyFont="1" applyFill="1" applyBorder="1" applyAlignment="1" applyProtection="1">
      <alignment horizontal="left"/>
      <protection/>
    </xf>
    <xf numFmtId="0" fontId="50" fillId="0" borderId="15" xfId="54" applyNumberFormat="1" applyFont="1" applyFill="1" applyBorder="1" applyAlignment="1" applyProtection="1">
      <alignment horizontal="left"/>
      <protection/>
    </xf>
    <xf numFmtId="0" fontId="50" fillId="0" borderId="16" xfId="54" applyNumberFormat="1" applyFont="1" applyFill="1" applyBorder="1" applyAlignment="1" applyProtection="1">
      <alignment horizontal="left"/>
      <protection/>
    </xf>
    <xf numFmtId="0" fontId="47" fillId="0" borderId="14" xfId="54" applyNumberFormat="1" applyFont="1" applyFill="1" applyBorder="1" applyAlignment="1" applyProtection="1">
      <alignment horizontal="left" indent="9"/>
      <protection/>
    </xf>
    <xf numFmtId="0" fontId="47" fillId="0" borderId="15" xfId="54" applyNumberFormat="1" applyFont="1" applyFill="1" applyBorder="1" applyAlignment="1" applyProtection="1">
      <alignment horizontal="left" indent="9"/>
      <protection/>
    </xf>
    <xf numFmtId="0" fontId="47" fillId="0" borderId="16" xfId="54" applyNumberFormat="1" applyFont="1" applyFill="1" applyBorder="1" applyAlignment="1" applyProtection="1">
      <alignment horizontal="left" indent="9"/>
      <protection/>
    </xf>
  </cellXfs>
  <cellStyles count="9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xl48" xfId="65"/>
    <cellStyle name="xl49" xfId="66"/>
    <cellStyle name="xl50" xfId="67"/>
    <cellStyle name="xl51" xfId="68"/>
    <cellStyle name="xl52" xfId="69"/>
    <cellStyle name="xl53" xfId="70"/>
    <cellStyle name="xl54" xfId="71"/>
    <cellStyle name="xl55" xfId="72"/>
    <cellStyle name="xl56" xfId="73"/>
    <cellStyle name="xl57" xfId="74"/>
    <cellStyle name="xl58" xfId="75"/>
    <cellStyle name="xl59" xfId="76"/>
    <cellStyle name="xl60" xfId="77"/>
    <cellStyle name="xl61" xfId="78"/>
    <cellStyle name="xl62" xfId="79"/>
    <cellStyle name="xl63" xfId="80"/>
    <cellStyle name="xl64" xfId="81"/>
    <cellStyle name="xl65" xfId="82"/>
    <cellStyle name="Акцент1" xfId="83"/>
    <cellStyle name="Акцент2" xfId="84"/>
    <cellStyle name="Акцент3" xfId="85"/>
    <cellStyle name="Акцент4" xfId="86"/>
    <cellStyle name="Акцент5" xfId="87"/>
    <cellStyle name="Акцент6" xfId="88"/>
    <cellStyle name="Ввод " xfId="89"/>
    <cellStyle name="Вывод" xfId="90"/>
    <cellStyle name="Вычисление" xfId="91"/>
    <cellStyle name="Currency" xfId="92"/>
    <cellStyle name="Currency [0]" xfId="93"/>
    <cellStyle name="Заголовок 1" xfId="94"/>
    <cellStyle name="Заголовок 2" xfId="95"/>
    <cellStyle name="Заголовок 3" xfId="96"/>
    <cellStyle name="Заголовок 4" xfId="97"/>
    <cellStyle name="Итог" xfId="98"/>
    <cellStyle name="Контрольная ячейка" xfId="99"/>
    <cellStyle name="Название" xfId="100"/>
    <cellStyle name="Нейтральный" xfId="101"/>
    <cellStyle name="Плохой" xfId="102"/>
    <cellStyle name="Пояснение" xfId="103"/>
    <cellStyle name="Примечание"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0"/>
  <sheetViews>
    <sheetView showGridLines="0" tabSelected="1" view="pageBreakPreview" zoomScaleSheetLayoutView="100" zoomScalePageLayoutView="0" workbookViewId="0" topLeftCell="A1">
      <selection activeCell="H103" sqref="H103"/>
    </sheetView>
  </sheetViews>
  <sheetFormatPr defaultColWidth="9.140625" defaultRowHeight="15" outlineLevelRow="3"/>
  <cols>
    <col min="1" max="1" width="44.28125" style="2" customWidth="1"/>
    <col min="2" max="2" width="6.28125" style="2" customWidth="1"/>
    <col min="3" max="4" width="4.140625" style="2" customWidth="1"/>
    <col min="5" max="5" width="13.00390625" style="2" customWidth="1"/>
    <col min="6" max="6" width="5.140625" style="2" customWidth="1"/>
    <col min="7" max="9" width="18.28125" style="2" customWidth="1"/>
    <col min="10" max="10" width="13.8515625" style="2" customWidth="1"/>
    <col min="11" max="12" width="8.8515625" style="2" hidden="1" customWidth="1"/>
    <col min="13" max="13" width="8.8515625" style="2" customWidth="1"/>
    <col min="14" max="16384" width="8.8515625" style="2" customWidth="1"/>
  </cols>
  <sheetData>
    <row r="1" spans="1:13" ht="6" customHeight="1">
      <c r="A1" s="23"/>
      <c r="B1" s="24"/>
      <c r="C1" s="24"/>
      <c r="D1" s="24"/>
      <c r="E1" s="24"/>
      <c r="F1" s="24"/>
      <c r="G1" s="24"/>
      <c r="H1" s="24"/>
      <c r="I1" s="1"/>
      <c r="J1" s="1"/>
      <c r="K1" s="1"/>
      <c r="L1" s="1"/>
      <c r="M1" s="1"/>
    </row>
    <row r="2" spans="1:13" ht="81" customHeight="1">
      <c r="A2" s="25" t="s">
        <v>191</v>
      </c>
      <c r="B2" s="26"/>
      <c r="C2" s="26"/>
      <c r="D2" s="26"/>
      <c r="E2" s="26"/>
      <c r="F2" s="26"/>
      <c r="G2" s="26"/>
      <c r="H2" s="26"/>
      <c r="I2" s="26"/>
      <c r="J2" s="26"/>
      <c r="K2" s="26"/>
      <c r="L2" s="4"/>
      <c r="M2" s="1"/>
    </row>
    <row r="3" spans="1:13" ht="6.75" customHeight="1">
      <c r="A3" s="27"/>
      <c r="B3" s="28"/>
      <c r="C3" s="28"/>
      <c r="D3" s="28"/>
      <c r="E3" s="28"/>
      <c r="F3" s="28"/>
      <c r="G3" s="28"/>
      <c r="H3" s="28"/>
      <c r="I3" s="28"/>
      <c r="J3" s="28"/>
      <c r="K3" s="28"/>
      <c r="L3" s="5"/>
      <c r="M3" s="1"/>
    </row>
    <row r="4" spans="1:13" ht="15">
      <c r="A4" s="29" t="s">
        <v>116</v>
      </c>
      <c r="B4" s="30"/>
      <c r="C4" s="30"/>
      <c r="D4" s="30"/>
      <c r="E4" s="30"/>
      <c r="F4" s="30"/>
      <c r="G4" s="30"/>
      <c r="H4" s="30"/>
      <c r="I4" s="30"/>
      <c r="J4" s="30"/>
      <c r="K4" s="30"/>
      <c r="L4" s="30"/>
      <c r="M4" s="1"/>
    </row>
    <row r="5" spans="1:13" ht="48.75" customHeight="1">
      <c r="A5" s="21" t="s">
        <v>190</v>
      </c>
      <c r="B5" s="16" t="s">
        <v>99</v>
      </c>
      <c r="C5" s="16" t="s">
        <v>100</v>
      </c>
      <c r="D5" s="16" t="s">
        <v>101</v>
      </c>
      <c r="E5" s="16" t="s">
        <v>102</v>
      </c>
      <c r="F5" s="16" t="s">
        <v>103</v>
      </c>
      <c r="G5" s="17" t="s">
        <v>194</v>
      </c>
      <c r="H5" s="17" t="s">
        <v>192</v>
      </c>
      <c r="I5" s="16" t="s">
        <v>104</v>
      </c>
      <c r="J5" s="35" t="s">
        <v>193</v>
      </c>
      <c r="K5" s="31" t="s">
        <v>0</v>
      </c>
      <c r="L5" s="33" t="s">
        <v>0</v>
      </c>
      <c r="M5" s="1"/>
    </row>
    <row r="6" spans="1:13" ht="32.25" customHeight="1">
      <c r="A6" s="22"/>
      <c r="B6" s="16" t="s">
        <v>0</v>
      </c>
      <c r="C6" s="16" t="s">
        <v>0</v>
      </c>
      <c r="D6" s="16" t="s">
        <v>0</v>
      </c>
      <c r="E6" s="16" t="s">
        <v>0</v>
      </c>
      <c r="F6" s="16" t="s">
        <v>0</v>
      </c>
      <c r="G6" s="18"/>
      <c r="H6" s="18"/>
      <c r="I6" s="16"/>
      <c r="J6" s="36"/>
      <c r="K6" s="32"/>
      <c r="L6" s="34"/>
      <c r="M6" s="1"/>
    </row>
    <row r="7" spans="1:13" ht="156" outlineLevel="3">
      <c r="A7" s="11" t="s">
        <v>120</v>
      </c>
      <c r="B7" s="12" t="s">
        <v>3</v>
      </c>
      <c r="C7" s="15" t="s">
        <v>108</v>
      </c>
      <c r="D7" s="15" t="s">
        <v>111</v>
      </c>
      <c r="E7" s="12" t="s">
        <v>4</v>
      </c>
      <c r="F7" s="12">
        <v>530</v>
      </c>
      <c r="G7" s="13">
        <v>5009695.74</v>
      </c>
      <c r="H7" s="13">
        <v>5749587.74</v>
      </c>
      <c r="I7" s="13">
        <v>5255805.22</v>
      </c>
      <c r="J7" s="14">
        <f>I7/G7*100</f>
        <v>104.9126632189443</v>
      </c>
      <c r="K7" s="9">
        <v>0</v>
      </c>
      <c r="L7" s="6">
        <v>0.9141186216596462</v>
      </c>
      <c r="M7" s="1"/>
    </row>
    <row r="8" spans="1:13" ht="140.25" outlineLevel="3">
      <c r="A8" s="11" t="s">
        <v>119</v>
      </c>
      <c r="B8" s="12" t="s">
        <v>3</v>
      </c>
      <c r="C8" s="15" t="s">
        <v>108</v>
      </c>
      <c r="D8" s="15" t="s">
        <v>111</v>
      </c>
      <c r="E8" s="12" t="s">
        <v>2</v>
      </c>
      <c r="F8" s="12">
        <v>540</v>
      </c>
      <c r="G8" s="13">
        <v>0</v>
      </c>
      <c r="H8" s="13">
        <v>24654000</v>
      </c>
      <c r="I8" s="13">
        <v>24654000</v>
      </c>
      <c r="J8" s="14"/>
      <c r="K8" s="9">
        <v>0</v>
      </c>
      <c r="L8" s="6">
        <v>1</v>
      </c>
      <c r="M8" s="1"/>
    </row>
    <row r="9" spans="1:13" ht="62.25" outlineLevel="3">
      <c r="A9" s="11" t="s">
        <v>121</v>
      </c>
      <c r="B9" s="12" t="s">
        <v>5</v>
      </c>
      <c r="C9" s="15" t="s">
        <v>108</v>
      </c>
      <c r="D9" s="15" t="s">
        <v>112</v>
      </c>
      <c r="E9" s="12" t="s">
        <v>6</v>
      </c>
      <c r="F9" s="12">
        <v>521</v>
      </c>
      <c r="G9" s="13">
        <v>5131260</v>
      </c>
      <c r="H9" s="13">
        <v>4807183</v>
      </c>
      <c r="I9" s="13">
        <v>4270491.71</v>
      </c>
      <c r="J9" s="14">
        <f aca="true" t="shared" si="0" ref="J8:J71">I9/G9*100</f>
        <v>83.2250112058247</v>
      </c>
      <c r="K9" s="9">
        <v>0</v>
      </c>
      <c r="L9" s="6">
        <v>0.8883563846019592</v>
      </c>
      <c r="M9" s="1"/>
    </row>
    <row r="10" spans="1:13" ht="62.25" outlineLevel="3">
      <c r="A10" s="11" t="s">
        <v>122</v>
      </c>
      <c r="B10" s="12" t="s">
        <v>5</v>
      </c>
      <c r="C10" s="15" t="s">
        <v>108</v>
      </c>
      <c r="D10" s="15" t="s">
        <v>112</v>
      </c>
      <c r="E10" s="12" t="s">
        <v>7</v>
      </c>
      <c r="F10" s="12">
        <v>521</v>
      </c>
      <c r="G10" s="13">
        <v>3622410</v>
      </c>
      <c r="H10" s="13">
        <v>3622410</v>
      </c>
      <c r="I10" s="13">
        <v>3622410</v>
      </c>
      <c r="J10" s="14">
        <f t="shared" si="0"/>
        <v>100</v>
      </c>
      <c r="K10" s="9">
        <v>0</v>
      </c>
      <c r="L10" s="6">
        <v>1</v>
      </c>
      <c r="M10" s="1"/>
    </row>
    <row r="11" spans="1:13" ht="15" outlineLevel="3">
      <c r="A11" s="11" t="s">
        <v>123</v>
      </c>
      <c r="B11" s="12" t="s">
        <v>5</v>
      </c>
      <c r="C11" s="15" t="s">
        <v>112</v>
      </c>
      <c r="D11" s="15" t="s">
        <v>111</v>
      </c>
      <c r="E11" s="12" t="s">
        <v>8</v>
      </c>
      <c r="F11" s="12">
        <v>522</v>
      </c>
      <c r="G11" s="13">
        <v>20625333</v>
      </c>
      <c r="H11" s="13">
        <v>23827232.67</v>
      </c>
      <c r="I11" s="13">
        <v>23824192.23</v>
      </c>
      <c r="J11" s="14">
        <f t="shared" si="0"/>
        <v>115.50937010326088</v>
      </c>
      <c r="K11" s="9">
        <v>0</v>
      </c>
      <c r="L11" s="6">
        <v>0.9999016746289814</v>
      </c>
      <c r="M11" s="1"/>
    </row>
    <row r="12" spans="1:13" ht="62.25" outlineLevel="3">
      <c r="A12" s="11" t="s">
        <v>124</v>
      </c>
      <c r="B12" s="12" t="s">
        <v>5</v>
      </c>
      <c r="C12" s="15" t="s">
        <v>112</v>
      </c>
      <c r="D12" s="15" t="s">
        <v>111</v>
      </c>
      <c r="E12" s="12" t="s">
        <v>9</v>
      </c>
      <c r="F12" s="12">
        <v>523</v>
      </c>
      <c r="G12" s="13">
        <v>51347900</v>
      </c>
      <c r="H12" s="13">
        <v>51347900</v>
      </c>
      <c r="I12" s="13">
        <v>31159291.89</v>
      </c>
      <c r="J12" s="14">
        <f t="shared" si="0"/>
        <v>60.6826995651234</v>
      </c>
      <c r="K12" s="9">
        <v>0</v>
      </c>
      <c r="L12" s="6">
        <v>0.606826995651234</v>
      </c>
      <c r="M12" s="1"/>
    </row>
    <row r="13" spans="1:13" ht="48" customHeight="1" outlineLevel="3">
      <c r="A13" s="11" t="s">
        <v>126</v>
      </c>
      <c r="B13" s="12" t="s">
        <v>10</v>
      </c>
      <c r="C13" s="15" t="s">
        <v>111</v>
      </c>
      <c r="D13" s="15" t="s">
        <v>106</v>
      </c>
      <c r="E13" s="12" t="s">
        <v>12</v>
      </c>
      <c r="F13" s="12">
        <v>521</v>
      </c>
      <c r="G13" s="13">
        <v>0</v>
      </c>
      <c r="H13" s="13">
        <v>3098914</v>
      </c>
      <c r="I13" s="13">
        <v>2162400.06</v>
      </c>
      <c r="J13" s="14"/>
      <c r="K13" s="9">
        <v>0</v>
      </c>
      <c r="L13" s="6">
        <v>0.6977928590467499</v>
      </c>
      <c r="M13" s="1"/>
    </row>
    <row r="14" spans="1:13" ht="140.25" outlineLevel="3">
      <c r="A14" s="11" t="s">
        <v>125</v>
      </c>
      <c r="B14" s="12" t="s">
        <v>10</v>
      </c>
      <c r="C14" s="12">
        <v>14</v>
      </c>
      <c r="D14" s="15" t="s">
        <v>107</v>
      </c>
      <c r="E14" s="12" t="s">
        <v>11</v>
      </c>
      <c r="F14" s="12">
        <v>512</v>
      </c>
      <c r="G14" s="13">
        <v>3000000</v>
      </c>
      <c r="H14" s="13">
        <v>3000000</v>
      </c>
      <c r="I14" s="13">
        <v>3000000</v>
      </c>
      <c r="J14" s="14">
        <f t="shared" si="0"/>
        <v>100</v>
      </c>
      <c r="K14" s="9">
        <v>0</v>
      </c>
      <c r="L14" s="6">
        <v>1</v>
      </c>
      <c r="M14" s="1"/>
    </row>
    <row r="15" spans="1:13" ht="62.25" outlineLevel="3">
      <c r="A15" s="11" t="s">
        <v>127</v>
      </c>
      <c r="B15" s="12" t="s">
        <v>10</v>
      </c>
      <c r="C15" s="12">
        <v>14</v>
      </c>
      <c r="D15" s="15" t="s">
        <v>107</v>
      </c>
      <c r="E15" s="12" t="s">
        <v>13</v>
      </c>
      <c r="F15" s="12">
        <v>512</v>
      </c>
      <c r="G15" s="13">
        <v>1000000</v>
      </c>
      <c r="H15" s="13">
        <v>1000000</v>
      </c>
      <c r="I15" s="13">
        <v>1000000</v>
      </c>
      <c r="J15" s="14">
        <f t="shared" si="0"/>
        <v>100</v>
      </c>
      <c r="K15" s="9">
        <v>0</v>
      </c>
      <c r="L15" s="6">
        <v>1</v>
      </c>
      <c r="M15" s="1"/>
    </row>
    <row r="16" spans="1:13" ht="30.75" outlineLevel="3">
      <c r="A16" s="11" t="s">
        <v>128</v>
      </c>
      <c r="B16" s="12" t="s">
        <v>10</v>
      </c>
      <c r="C16" s="12">
        <v>14</v>
      </c>
      <c r="D16" s="15" t="s">
        <v>106</v>
      </c>
      <c r="E16" s="12" t="s">
        <v>14</v>
      </c>
      <c r="F16" s="12">
        <v>521</v>
      </c>
      <c r="G16" s="13">
        <v>30000000</v>
      </c>
      <c r="H16" s="13">
        <v>99594585</v>
      </c>
      <c r="I16" s="13">
        <v>96437666.58</v>
      </c>
      <c r="J16" s="14">
        <f t="shared" si="0"/>
        <v>321.4588886</v>
      </c>
      <c r="K16" s="9">
        <v>0</v>
      </c>
      <c r="L16" s="6">
        <v>0.9683023086044287</v>
      </c>
      <c r="M16" s="1"/>
    </row>
    <row r="17" spans="1:13" ht="140.25" outlineLevel="3">
      <c r="A17" s="11" t="s">
        <v>129</v>
      </c>
      <c r="B17" s="12" t="s">
        <v>15</v>
      </c>
      <c r="C17" s="15" t="s">
        <v>111</v>
      </c>
      <c r="D17" s="15" t="s">
        <v>105</v>
      </c>
      <c r="E17" s="12" t="s">
        <v>16</v>
      </c>
      <c r="F17" s="12">
        <v>523</v>
      </c>
      <c r="G17" s="13">
        <v>0</v>
      </c>
      <c r="H17" s="13">
        <v>72997154.2</v>
      </c>
      <c r="I17" s="13">
        <v>50608704.14</v>
      </c>
      <c r="J17" s="14"/>
      <c r="K17" s="9">
        <v>0</v>
      </c>
      <c r="L17" s="6">
        <v>0.6932969469102948</v>
      </c>
      <c r="M17" s="1"/>
    </row>
    <row r="18" spans="1:13" ht="108.75" outlineLevel="3">
      <c r="A18" s="11" t="s">
        <v>130</v>
      </c>
      <c r="B18" s="12" t="s">
        <v>15</v>
      </c>
      <c r="C18" s="15" t="s">
        <v>111</v>
      </c>
      <c r="D18" s="15" t="s">
        <v>105</v>
      </c>
      <c r="E18" s="12" t="s">
        <v>17</v>
      </c>
      <c r="F18" s="12">
        <v>523</v>
      </c>
      <c r="G18" s="13">
        <v>0</v>
      </c>
      <c r="H18" s="13">
        <v>737345</v>
      </c>
      <c r="I18" s="13">
        <v>511198.78</v>
      </c>
      <c r="J18" s="14"/>
      <c r="K18" s="9">
        <v>0</v>
      </c>
      <c r="L18" s="6">
        <v>0.6932965979290563</v>
      </c>
      <c r="M18" s="1"/>
    </row>
    <row r="19" spans="1:13" ht="33" customHeight="1" outlineLevel="3">
      <c r="A19" s="11" t="s">
        <v>195</v>
      </c>
      <c r="B19" s="12">
        <v>812</v>
      </c>
      <c r="C19" s="15" t="s">
        <v>111</v>
      </c>
      <c r="D19" s="15" t="s">
        <v>105</v>
      </c>
      <c r="E19" s="12" t="s">
        <v>196</v>
      </c>
      <c r="F19" s="12">
        <v>523</v>
      </c>
      <c r="G19" s="13">
        <v>73734650</v>
      </c>
      <c r="H19" s="13">
        <v>0</v>
      </c>
      <c r="I19" s="13">
        <v>0</v>
      </c>
      <c r="J19" s="14">
        <f t="shared" si="0"/>
        <v>0</v>
      </c>
      <c r="K19" s="9"/>
      <c r="L19" s="6"/>
      <c r="M19" s="1"/>
    </row>
    <row r="20" spans="1:13" ht="15" outlineLevel="3">
      <c r="A20" s="11" t="s">
        <v>131</v>
      </c>
      <c r="B20" s="12" t="s">
        <v>15</v>
      </c>
      <c r="C20" s="15" t="s">
        <v>111</v>
      </c>
      <c r="D20" s="15" t="s">
        <v>107</v>
      </c>
      <c r="E20" s="12" t="s">
        <v>18</v>
      </c>
      <c r="F20" s="12">
        <v>521</v>
      </c>
      <c r="G20" s="13">
        <v>12000000</v>
      </c>
      <c r="H20" s="13">
        <v>12473876.75</v>
      </c>
      <c r="I20" s="13">
        <v>12467517.49</v>
      </c>
      <c r="J20" s="14">
        <f t="shared" si="0"/>
        <v>103.89597908333334</v>
      </c>
      <c r="K20" s="9">
        <v>0</v>
      </c>
      <c r="L20" s="6">
        <v>0.9994901937763655</v>
      </c>
      <c r="M20" s="1"/>
    </row>
    <row r="21" spans="1:13" ht="32.25" customHeight="1" outlineLevel="3">
      <c r="A21" s="11" t="s">
        <v>132</v>
      </c>
      <c r="B21" s="12" t="s">
        <v>15</v>
      </c>
      <c r="C21" s="15" t="s">
        <v>111</v>
      </c>
      <c r="D21" s="15" t="s">
        <v>107</v>
      </c>
      <c r="E21" s="12" t="s">
        <v>19</v>
      </c>
      <c r="F21" s="12">
        <v>522</v>
      </c>
      <c r="G21" s="13">
        <v>59408055</v>
      </c>
      <c r="H21" s="13">
        <v>56260273.42</v>
      </c>
      <c r="I21" s="13">
        <v>53134856.98</v>
      </c>
      <c r="J21" s="14">
        <f t="shared" si="0"/>
        <v>89.44049250560381</v>
      </c>
      <c r="K21" s="9">
        <v>0</v>
      </c>
      <c r="L21" s="6">
        <v>0.9444471871533965</v>
      </c>
      <c r="M21" s="1"/>
    </row>
    <row r="22" spans="1:13" ht="32.25" customHeight="1" outlineLevel="3">
      <c r="A22" s="11" t="s">
        <v>132</v>
      </c>
      <c r="B22" s="12" t="s">
        <v>15</v>
      </c>
      <c r="C22" s="15" t="s">
        <v>111</v>
      </c>
      <c r="D22" s="15" t="s">
        <v>107</v>
      </c>
      <c r="E22" s="12" t="s">
        <v>20</v>
      </c>
      <c r="F22" s="12">
        <v>522</v>
      </c>
      <c r="G22" s="13">
        <v>275559873.5</v>
      </c>
      <c r="H22" s="13">
        <v>95559873.5</v>
      </c>
      <c r="I22" s="13">
        <v>39282019.31</v>
      </c>
      <c r="J22" s="14">
        <f t="shared" si="0"/>
        <v>14.255348143059734</v>
      </c>
      <c r="K22" s="9">
        <v>0</v>
      </c>
      <c r="L22" s="6">
        <v>0.4110723243056616</v>
      </c>
      <c r="M22" s="1"/>
    </row>
    <row r="23" spans="1:13" ht="30.75" outlineLevel="3">
      <c r="A23" s="11" t="s">
        <v>133</v>
      </c>
      <c r="B23" s="12" t="s">
        <v>15</v>
      </c>
      <c r="C23" s="15" t="s">
        <v>111</v>
      </c>
      <c r="D23" s="15" t="s">
        <v>106</v>
      </c>
      <c r="E23" s="12" t="s">
        <v>21</v>
      </c>
      <c r="F23" s="12">
        <v>523</v>
      </c>
      <c r="G23" s="13">
        <v>376964242</v>
      </c>
      <c r="H23" s="13">
        <v>376964242</v>
      </c>
      <c r="I23" s="13">
        <v>376964242</v>
      </c>
      <c r="J23" s="14">
        <f t="shared" si="0"/>
        <v>100</v>
      </c>
      <c r="K23" s="9">
        <v>0</v>
      </c>
      <c r="L23" s="6">
        <v>1</v>
      </c>
      <c r="M23" s="1"/>
    </row>
    <row r="24" spans="1:13" ht="46.5" outlineLevel="3">
      <c r="A24" s="11" t="s">
        <v>134</v>
      </c>
      <c r="B24" s="12" t="s">
        <v>15</v>
      </c>
      <c r="C24" s="15" t="s">
        <v>111</v>
      </c>
      <c r="D24" s="15" t="s">
        <v>111</v>
      </c>
      <c r="E24" s="12" t="s">
        <v>22</v>
      </c>
      <c r="F24" s="12">
        <v>522</v>
      </c>
      <c r="G24" s="13">
        <v>59194485</v>
      </c>
      <c r="H24" s="13">
        <v>59194485</v>
      </c>
      <c r="I24" s="13">
        <v>45783568.58</v>
      </c>
      <c r="J24" s="14">
        <f t="shared" si="0"/>
        <v>77.34431439009902</v>
      </c>
      <c r="K24" s="9">
        <v>0</v>
      </c>
      <c r="L24" s="6">
        <v>0.7734431439009901</v>
      </c>
      <c r="M24" s="1"/>
    </row>
    <row r="25" spans="1:13" ht="46.5" outlineLevel="3">
      <c r="A25" s="11" t="s">
        <v>135</v>
      </c>
      <c r="B25" s="12" t="s">
        <v>15</v>
      </c>
      <c r="C25" s="12">
        <v>14</v>
      </c>
      <c r="D25" s="15" t="s">
        <v>106</v>
      </c>
      <c r="E25" s="12" t="s">
        <v>23</v>
      </c>
      <c r="F25" s="12">
        <v>521</v>
      </c>
      <c r="G25" s="13">
        <v>30000000</v>
      </c>
      <c r="H25" s="13">
        <v>159463979.83</v>
      </c>
      <c r="I25" s="13">
        <v>155331063.19</v>
      </c>
      <c r="J25" s="14">
        <f t="shared" si="0"/>
        <v>517.7702106333334</v>
      </c>
      <c r="K25" s="9">
        <v>0</v>
      </c>
      <c r="L25" s="6">
        <v>0.9740824439198997</v>
      </c>
      <c r="M25" s="1"/>
    </row>
    <row r="26" spans="1:13" ht="78" outlineLevel="3">
      <c r="A26" s="11" t="s">
        <v>136</v>
      </c>
      <c r="B26" s="12" t="s">
        <v>24</v>
      </c>
      <c r="C26" s="15" t="s">
        <v>110</v>
      </c>
      <c r="D26" s="15" t="s">
        <v>106</v>
      </c>
      <c r="E26" s="12" t="s">
        <v>25</v>
      </c>
      <c r="F26" s="12">
        <v>521</v>
      </c>
      <c r="G26" s="13">
        <v>0</v>
      </c>
      <c r="H26" s="13">
        <v>767603</v>
      </c>
      <c r="I26" s="13">
        <v>767603</v>
      </c>
      <c r="J26" s="14"/>
      <c r="K26" s="9">
        <v>0</v>
      </c>
      <c r="L26" s="6">
        <v>1</v>
      </c>
      <c r="M26" s="1"/>
    </row>
    <row r="27" spans="1:13" ht="30.75" outlineLevel="3">
      <c r="A27" s="11" t="s">
        <v>137</v>
      </c>
      <c r="B27" s="12" t="s">
        <v>24</v>
      </c>
      <c r="C27" s="15" t="s">
        <v>110</v>
      </c>
      <c r="D27" s="15" t="s">
        <v>106</v>
      </c>
      <c r="E27" s="12" t="s">
        <v>26</v>
      </c>
      <c r="F27" s="12">
        <v>521</v>
      </c>
      <c r="G27" s="13">
        <v>8864344</v>
      </c>
      <c r="H27" s="13">
        <v>8864344</v>
      </c>
      <c r="I27" s="13">
        <v>8864344</v>
      </c>
      <c r="J27" s="14">
        <f t="shared" si="0"/>
        <v>100</v>
      </c>
      <c r="K27" s="9">
        <v>0</v>
      </c>
      <c r="L27" s="6">
        <v>1</v>
      </c>
      <c r="M27" s="1"/>
    </row>
    <row r="28" spans="1:13" ht="46.5" outlineLevel="3">
      <c r="A28" s="11" t="s">
        <v>138</v>
      </c>
      <c r="B28" s="12" t="s">
        <v>24</v>
      </c>
      <c r="C28" s="15" t="s">
        <v>110</v>
      </c>
      <c r="D28" s="15" t="s">
        <v>106</v>
      </c>
      <c r="E28" s="12" t="s">
        <v>27</v>
      </c>
      <c r="F28" s="12">
        <v>540</v>
      </c>
      <c r="G28" s="13">
        <v>150000</v>
      </c>
      <c r="H28" s="13">
        <v>150000</v>
      </c>
      <c r="I28" s="13">
        <v>150000</v>
      </c>
      <c r="J28" s="14">
        <f t="shared" si="0"/>
        <v>100</v>
      </c>
      <c r="K28" s="9">
        <v>0</v>
      </c>
      <c r="L28" s="6">
        <v>1</v>
      </c>
      <c r="M28" s="1"/>
    </row>
    <row r="29" spans="1:13" ht="15" outlineLevel="3">
      <c r="A29" s="11" t="s">
        <v>139</v>
      </c>
      <c r="B29" s="12" t="s">
        <v>24</v>
      </c>
      <c r="C29" s="15" t="s">
        <v>110</v>
      </c>
      <c r="D29" s="15" t="s">
        <v>106</v>
      </c>
      <c r="E29" s="12" t="s">
        <v>28</v>
      </c>
      <c r="F29" s="12">
        <v>540</v>
      </c>
      <c r="G29" s="13">
        <v>0</v>
      </c>
      <c r="H29" s="13">
        <v>980000</v>
      </c>
      <c r="I29" s="13">
        <v>980000</v>
      </c>
      <c r="J29" s="14"/>
      <c r="K29" s="9">
        <v>0</v>
      </c>
      <c r="L29" s="6">
        <v>1</v>
      </c>
      <c r="M29" s="1"/>
    </row>
    <row r="30" spans="1:13" ht="46.5" outlineLevel="3">
      <c r="A30" s="11" t="s">
        <v>140</v>
      </c>
      <c r="B30" s="12" t="s">
        <v>24</v>
      </c>
      <c r="C30" s="15" t="s">
        <v>110</v>
      </c>
      <c r="D30" s="15" t="s">
        <v>106</v>
      </c>
      <c r="E30" s="12" t="s">
        <v>29</v>
      </c>
      <c r="F30" s="12">
        <v>521</v>
      </c>
      <c r="G30" s="13">
        <v>0</v>
      </c>
      <c r="H30" s="13">
        <v>2362582.96</v>
      </c>
      <c r="I30" s="13">
        <v>2351050.55</v>
      </c>
      <c r="J30" s="14"/>
      <c r="K30" s="9">
        <v>0</v>
      </c>
      <c r="L30" s="6">
        <v>0.9951187280213009</v>
      </c>
      <c r="M30" s="1"/>
    </row>
    <row r="31" spans="1:13" ht="30.75" outlineLevel="3">
      <c r="A31" s="11" t="s">
        <v>118</v>
      </c>
      <c r="B31" s="12" t="s">
        <v>24</v>
      </c>
      <c r="C31" s="15" t="s">
        <v>110</v>
      </c>
      <c r="D31" s="15" t="s">
        <v>113</v>
      </c>
      <c r="E31" s="12" t="s">
        <v>30</v>
      </c>
      <c r="F31" s="12">
        <v>521</v>
      </c>
      <c r="G31" s="13">
        <v>511404</v>
      </c>
      <c r="H31" s="13">
        <v>511404</v>
      </c>
      <c r="I31" s="13">
        <v>511404</v>
      </c>
      <c r="J31" s="14">
        <f t="shared" si="0"/>
        <v>100</v>
      </c>
      <c r="K31" s="9">
        <v>0</v>
      </c>
      <c r="L31" s="6">
        <v>0.9999999145154966</v>
      </c>
      <c r="M31" s="1"/>
    </row>
    <row r="32" spans="1:13" ht="78" outlineLevel="3">
      <c r="A32" s="11" t="s">
        <v>136</v>
      </c>
      <c r="B32" s="12" t="s">
        <v>24</v>
      </c>
      <c r="C32" s="15" t="s">
        <v>109</v>
      </c>
      <c r="D32" s="15" t="s">
        <v>105</v>
      </c>
      <c r="E32" s="12" t="s">
        <v>25</v>
      </c>
      <c r="F32" s="12">
        <v>521</v>
      </c>
      <c r="G32" s="13">
        <v>0</v>
      </c>
      <c r="H32" s="13">
        <v>49637402</v>
      </c>
      <c r="I32" s="13">
        <v>49637402</v>
      </c>
      <c r="J32" s="14"/>
      <c r="K32" s="9">
        <v>0</v>
      </c>
      <c r="L32" s="6">
        <v>1</v>
      </c>
      <c r="M32" s="1"/>
    </row>
    <row r="33" spans="1:13" ht="62.25" outlineLevel="3">
      <c r="A33" s="11" t="s">
        <v>141</v>
      </c>
      <c r="B33" s="12" t="s">
        <v>24</v>
      </c>
      <c r="C33" s="15" t="s">
        <v>109</v>
      </c>
      <c r="D33" s="15" t="s">
        <v>105</v>
      </c>
      <c r="E33" s="12" t="s">
        <v>31</v>
      </c>
      <c r="F33" s="12">
        <v>521</v>
      </c>
      <c r="G33" s="13">
        <v>34589348</v>
      </c>
      <c r="H33" s="13">
        <v>34589348</v>
      </c>
      <c r="I33" s="13">
        <v>34589348</v>
      </c>
      <c r="J33" s="14">
        <f t="shared" si="0"/>
        <v>100</v>
      </c>
      <c r="K33" s="9">
        <v>0</v>
      </c>
      <c r="L33" s="6">
        <v>1</v>
      </c>
      <c r="M33" s="1"/>
    </row>
    <row r="34" spans="1:13" ht="15" outlineLevel="3">
      <c r="A34" s="11" t="s">
        <v>142</v>
      </c>
      <c r="B34" s="12" t="s">
        <v>24</v>
      </c>
      <c r="C34" s="15" t="s">
        <v>109</v>
      </c>
      <c r="D34" s="15" t="s">
        <v>105</v>
      </c>
      <c r="E34" s="12" t="s">
        <v>32</v>
      </c>
      <c r="F34" s="12">
        <v>521</v>
      </c>
      <c r="G34" s="13">
        <v>4626305</v>
      </c>
      <c r="H34" s="13">
        <v>4626305</v>
      </c>
      <c r="I34" s="13">
        <v>4626305</v>
      </c>
      <c r="J34" s="14">
        <f t="shared" si="0"/>
        <v>100</v>
      </c>
      <c r="K34" s="9">
        <v>0</v>
      </c>
      <c r="L34" s="6">
        <v>1</v>
      </c>
      <c r="M34" s="1"/>
    </row>
    <row r="35" spans="1:13" ht="30.75" outlineLevel="3">
      <c r="A35" s="11" t="s">
        <v>143</v>
      </c>
      <c r="B35" s="12" t="s">
        <v>24</v>
      </c>
      <c r="C35" s="15" t="s">
        <v>109</v>
      </c>
      <c r="D35" s="15" t="s">
        <v>105</v>
      </c>
      <c r="E35" s="12" t="s">
        <v>33</v>
      </c>
      <c r="F35" s="12">
        <v>540</v>
      </c>
      <c r="G35" s="13">
        <v>0</v>
      </c>
      <c r="H35" s="13">
        <v>10000000</v>
      </c>
      <c r="I35" s="13">
        <v>10000000</v>
      </c>
      <c r="J35" s="14"/>
      <c r="K35" s="9">
        <v>0</v>
      </c>
      <c r="L35" s="6">
        <v>1</v>
      </c>
      <c r="M35" s="1"/>
    </row>
    <row r="36" spans="1:13" ht="30.75" outlineLevel="3">
      <c r="A36" s="11" t="s">
        <v>144</v>
      </c>
      <c r="B36" s="12" t="s">
        <v>24</v>
      </c>
      <c r="C36" s="15" t="s">
        <v>109</v>
      </c>
      <c r="D36" s="15" t="s">
        <v>105</v>
      </c>
      <c r="E36" s="12" t="s">
        <v>34</v>
      </c>
      <c r="F36" s="12">
        <v>540</v>
      </c>
      <c r="G36" s="13">
        <v>300000</v>
      </c>
      <c r="H36" s="13">
        <v>300000</v>
      </c>
      <c r="I36" s="13">
        <v>300000</v>
      </c>
      <c r="J36" s="14">
        <f t="shared" si="0"/>
        <v>100</v>
      </c>
      <c r="K36" s="9">
        <v>0</v>
      </c>
      <c r="L36" s="6">
        <v>1</v>
      </c>
      <c r="M36" s="1"/>
    </row>
    <row r="37" spans="1:13" ht="46.5" outlineLevel="3">
      <c r="A37" s="11" t="s">
        <v>138</v>
      </c>
      <c r="B37" s="12" t="s">
        <v>24</v>
      </c>
      <c r="C37" s="15" t="s">
        <v>109</v>
      </c>
      <c r="D37" s="15" t="s">
        <v>105</v>
      </c>
      <c r="E37" s="12" t="s">
        <v>27</v>
      </c>
      <c r="F37" s="12">
        <v>540</v>
      </c>
      <c r="G37" s="13">
        <v>150000</v>
      </c>
      <c r="H37" s="13">
        <v>150000</v>
      </c>
      <c r="I37" s="13">
        <v>150000</v>
      </c>
      <c r="J37" s="14">
        <f t="shared" si="0"/>
        <v>100</v>
      </c>
      <c r="K37" s="9">
        <v>0</v>
      </c>
      <c r="L37" s="6">
        <v>1</v>
      </c>
      <c r="M37" s="1"/>
    </row>
    <row r="38" spans="1:13" ht="15" outlineLevel="3">
      <c r="A38" s="11" t="s">
        <v>139</v>
      </c>
      <c r="B38" s="12" t="s">
        <v>24</v>
      </c>
      <c r="C38" s="15" t="s">
        <v>109</v>
      </c>
      <c r="D38" s="15" t="s">
        <v>105</v>
      </c>
      <c r="E38" s="12" t="s">
        <v>28</v>
      </c>
      <c r="F38" s="12">
        <v>540</v>
      </c>
      <c r="G38" s="13">
        <v>0</v>
      </c>
      <c r="H38" s="13">
        <v>5600000</v>
      </c>
      <c r="I38" s="13">
        <v>5600000</v>
      </c>
      <c r="J38" s="14"/>
      <c r="K38" s="9">
        <v>0</v>
      </c>
      <c r="L38" s="6">
        <v>1</v>
      </c>
      <c r="M38" s="1"/>
    </row>
    <row r="39" spans="1:13" ht="94.5" customHeight="1" outlineLevel="3">
      <c r="A39" s="11" t="s">
        <v>145</v>
      </c>
      <c r="B39" s="12" t="s">
        <v>24</v>
      </c>
      <c r="C39" s="15" t="s">
        <v>109</v>
      </c>
      <c r="D39" s="15" t="s">
        <v>108</v>
      </c>
      <c r="E39" s="12" t="s">
        <v>35</v>
      </c>
      <c r="F39" s="12">
        <v>530</v>
      </c>
      <c r="G39" s="13">
        <v>3636000</v>
      </c>
      <c r="H39" s="13">
        <v>3225065</v>
      </c>
      <c r="I39" s="13">
        <v>3197855</v>
      </c>
      <c r="J39" s="14">
        <f t="shared" si="0"/>
        <v>87.94980748074808</v>
      </c>
      <c r="K39" s="9">
        <v>0</v>
      </c>
      <c r="L39" s="6">
        <v>0.9915629607465276</v>
      </c>
      <c r="M39" s="1"/>
    </row>
    <row r="40" spans="1:13" ht="30.75" outlineLevel="3">
      <c r="A40" s="11" t="s">
        <v>146</v>
      </c>
      <c r="B40" s="12" t="s">
        <v>36</v>
      </c>
      <c r="C40" s="15" t="s">
        <v>110</v>
      </c>
      <c r="D40" s="15" t="s">
        <v>105</v>
      </c>
      <c r="E40" s="12" t="s">
        <v>37</v>
      </c>
      <c r="F40" s="12">
        <v>521</v>
      </c>
      <c r="G40" s="13">
        <v>0</v>
      </c>
      <c r="H40" s="13">
        <v>15922851.86</v>
      </c>
      <c r="I40" s="13">
        <v>15922851.86</v>
      </c>
      <c r="J40" s="14"/>
      <c r="K40" s="9">
        <v>0</v>
      </c>
      <c r="L40" s="6">
        <v>1</v>
      </c>
      <c r="M40" s="1"/>
    </row>
    <row r="41" spans="1:13" ht="63" customHeight="1" outlineLevel="3">
      <c r="A41" s="11" t="s">
        <v>147</v>
      </c>
      <c r="B41" s="12" t="s">
        <v>36</v>
      </c>
      <c r="C41" s="15" t="s">
        <v>110</v>
      </c>
      <c r="D41" s="15" t="s">
        <v>105</v>
      </c>
      <c r="E41" s="12" t="s">
        <v>38</v>
      </c>
      <c r="F41" s="12">
        <v>530</v>
      </c>
      <c r="G41" s="13">
        <v>3024345852</v>
      </c>
      <c r="H41" s="13">
        <v>3129546703</v>
      </c>
      <c r="I41" s="13">
        <v>3129541809.26</v>
      </c>
      <c r="J41" s="14">
        <f t="shared" si="0"/>
        <v>103.47830447997322</v>
      </c>
      <c r="K41" s="9">
        <v>0</v>
      </c>
      <c r="L41" s="6">
        <v>0.999998436278329</v>
      </c>
      <c r="M41" s="1"/>
    </row>
    <row r="42" spans="1:13" ht="46.5" outlineLevel="3">
      <c r="A42" s="11" t="s">
        <v>140</v>
      </c>
      <c r="B42" s="12" t="s">
        <v>36</v>
      </c>
      <c r="C42" s="15" t="s">
        <v>110</v>
      </c>
      <c r="D42" s="15" t="s">
        <v>105</v>
      </c>
      <c r="E42" s="12" t="s">
        <v>29</v>
      </c>
      <c r="F42" s="12">
        <v>521</v>
      </c>
      <c r="G42" s="13">
        <v>0</v>
      </c>
      <c r="H42" s="13">
        <v>64015328.64</v>
      </c>
      <c r="I42" s="13">
        <v>63521429.58</v>
      </c>
      <c r="J42" s="14"/>
      <c r="K42" s="9">
        <v>0</v>
      </c>
      <c r="L42" s="6">
        <v>0.9922846750849704</v>
      </c>
      <c r="M42" s="1"/>
    </row>
    <row r="43" spans="1:13" ht="46.5" outlineLevel="3">
      <c r="A43" s="11" t="s">
        <v>148</v>
      </c>
      <c r="B43" s="12" t="s">
        <v>36</v>
      </c>
      <c r="C43" s="15" t="s">
        <v>110</v>
      </c>
      <c r="D43" s="15" t="s">
        <v>105</v>
      </c>
      <c r="E43" s="12" t="s">
        <v>39</v>
      </c>
      <c r="F43" s="12">
        <v>521</v>
      </c>
      <c r="G43" s="13">
        <v>1739130.44</v>
      </c>
      <c r="H43" s="13">
        <v>1739130.44</v>
      </c>
      <c r="I43" s="13">
        <v>1739130.44</v>
      </c>
      <c r="J43" s="14">
        <f t="shared" si="0"/>
        <v>100</v>
      </c>
      <c r="K43" s="9">
        <v>0</v>
      </c>
      <c r="L43" s="6">
        <v>1</v>
      </c>
      <c r="M43" s="1"/>
    </row>
    <row r="44" spans="1:13" ht="30.75" outlineLevel="3">
      <c r="A44" s="11" t="s">
        <v>146</v>
      </c>
      <c r="B44" s="12" t="s">
        <v>36</v>
      </c>
      <c r="C44" s="15" t="s">
        <v>110</v>
      </c>
      <c r="D44" s="15" t="s">
        <v>107</v>
      </c>
      <c r="E44" s="12" t="s">
        <v>37</v>
      </c>
      <c r="F44" s="12">
        <v>521</v>
      </c>
      <c r="G44" s="13">
        <v>0</v>
      </c>
      <c r="H44" s="13">
        <v>21411742.77</v>
      </c>
      <c r="I44" s="13">
        <v>21408331.77</v>
      </c>
      <c r="J44" s="14"/>
      <c r="K44" s="9">
        <v>0</v>
      </c>
      <c r="L44" s="6">
        <v>0.9999508650776889</v>
      </c>
      <c r="M44" s="1"/>
    </row>
    <row r="45" spans="1:13" ht="94.5" customHeight="1" outlineLevel="3">
      <c r="A45" s="11" t="s">
        <v>149</v>
      </c>
      <c r="B45" s="12" t="s">
        <v>36</v>
      </c>
      <c r="C45" s="15" t="s">
        <v>110</v>
      </c>
      <c r="D45" s="15" t="s">
        <v>107</v>
      </c>
      <c r="E45" s="12" t="s">
        <v>40</v>
      </c>
      <c r="F45" s="12">
        <v>530</v>
      </c>
      <c r="G45" s="13">
        <v>4962309010</v>
      </c>
      <c r="H45" s="13">
        <v>4917744354</v>
      </c>
      <c r="I45" s="13">
        <v>4917725543.8</v>
      </c>
      <c r="J45" s="14">
        <f t="shared" si="0"/>
        <v>99.10155804263387</v>
      </c>
      <c r="K45" s="9">
        <v>0</v>
      </c>
      <c r="L45" s="6">
        <v>0.9999961750350067</v>
      </c>
      <c r="M45" s="1"/>
    </row>
    <row r="46" spans="1:13" ht="46.5" outlineLevel="3">
      <c r="A46" s="11" t="s">
        <v>140</v>
      </c>
      <c r="B46" s="12" t="s">
        <v>36</v>
      </c>
      <c r="C46" s="15" t="s">
        <v>110</v>
      </c>
      <c r="D46" s="15" t="s">
        <v>107</v>
      </c>
      <c r="E46" s="12" t="s">
        <v>29</v>
      </c>
      <c r="F46" s="12">
        <v>521</v>
      </c>
      <c r="G46" s="13">
        <v>0</v>
      </c>
      <c r="H46" s="13">
        <v>210302016.1</v>
      </c>
      <c r="I46" s="13">
        <v>203943586.66</v>
      </c>
      <c r="J46" s="14"/>
      <c r="K46" s="9">
        <v>0</v>
      </c>
      <c r="L46" s="6">
        <v>0.969765247343247</v>
      </c>
      <c r="M46" s="1"/>
    </row>
    <row r="47" spans="1:13" ht="62.25" outlineLevel="3">
      <c r="A47" s="11" t="s">
        <v>150</v>
      </c>
      <c r="B47" s="12" t="s">
        <v>36</v>
      </c>
      <c r="C47" s="15" t="s">
        <v>110</v>
      </c>
      <c r="D47" s="15" t="s">
        <v>107</v>
      </c>
      <c r="E47" s="12" t="s">
        <v>41</v>
      </c>
      <c r="F47" s="12">
        <v>521</v>
      </c>
      <c r="G47" s="13">
        <v>23156521.74</v>
      </c>
      <c r="H47" s="13">
        <v>23156521.74</v>
      </c>
      <c r="I47" s="13">
        <v>23156521.74</v>
      </c>
      <c r="J47" s="14">
        <f t="shared" si="0"/>
        <v>100</v>
      </c>
      <c r="K47" s="9">
        <v>0</v>
      </c>
      <c r="L47" s="6">
        <v>1</v>
      </c>
      <c r="M47" s="1"/>
    </row>
    <row r="48" spans="1:13" ht="46.5" outlineLevel="3">
      <c r="A48" s="11" t="s">
        <v>148</v>
      </c>
      <c r="B48" s="12" t="s">
        <v>36</v>
      </c>
      <c r="C48" s="15" t="s">
        <v>110</v>
      </c>
      <c r="D48" s="15" t="s">
        <v>107</v>
      </c>
      <c r="E48" s="12" t="s">
        <v>39</v>
      </c>
      <c r="F48" s="12">
        <v>521</v>
      </c>
      <c r="G48" s="13">
        <v>1739130.44</v>
      </c>
      <c r="H48" s="13">
        <v>1739130.44</v>
      </c>
      <c r="I48" s="13">
        <v>1739130.44</v>
      </c>
      <c r="J48" s="14">
        <f t="shared" si="0"/>
        <v>100</v>
      </c>
      <c r="K48" s="9">
        <v>0</v>
      </c>
      <c r="L48" s="6">
        <v>1</v>
      </c>
      <c r="M48" s="1"/>
    </row>
    <row r="49" spans="1:13" ht="30.75" outlineLevel="3">
      <c r="A49" s="11" t="s">
        <v>146</v>
      </c>
      <c r="B49" s="12" t="s">
        <v>36</v>
      </c>
      <c r="C49" s="15" t="s">
        <v>110</v>
      </c>
      <c r="D49" s="15" t="s">
        <v>106</v>
      </c>
      <c r="E49" s="12" t="s">
        <v>37</v>
      </c>
      <c r="F49" s="12">
        <v>521</v>
      </c>
      <c r="G49" s="13">
        <v>0</v>
      </c>
      <c r="H49" s="13">
        <v>414888.5</v>
      </c>
      <c r="I49" s="13">
        <v>414888.5</v>
      </c>
      <c r="J49" s="14"/>
      <c r="K49" s="9">
        <v>0</v>
      </c>
      <c r="L49" s="6">
        <v>1</v>
      </c>
      <c r="M49" s="1"/>
    </row>
    <row r="50" spans="1:13" ht="46.5" outlineLevel="3">
      <c r="A50" s="11" t="s">
        <v>140</v>
      </c>
      <c r="B50" s="12" t="s">
        <v>36</v>
      </c>
      <c r="C50" s="15" t="s">
        <v>110</v>
      </c>
      <c r="D50" s="15" t="s">
        <v>106</v>
      </c>
      <c r="E50" s="12" t="s">
        <v>29</v>
      </c>
      <c r="F50" s="12">
        <v>521</v>
      </c>
      <c r="G50" s="13">
        <v>0</v>
      </c>
      <c r="H50" s="13">
        <v>7583393.36</v>
      </c>
      <c r="I50" s="13">
        <v>6839363.98</v>
      </c>
      <c r="J50" s="14"/>
      <c r="K50" s="9">
        <v>0</v>
      </c>
      <c r="L50" s="6">
        <v>0.9018870122279928</v>
      </c>
      <c r="M50" s="1"/>
    </row>
    <row r="51" spans="1:13" ht="30.75" outlineLevel="3">
      <c r="A51" s="11" t="s">
        <v>151</v>
      </c>
      <c r="B51" s="12" t="s">
        <v>36</v>
      </c>
      <c r="C51" s="15" t="s">
        <v>110</v>
      </c>
      <c r="D51" s="15" t="s">
        <v>110</v>
      </c>
      <c r="E51" s="12" t="s">
        <v>42</v>
      </c>
      <c r="F51" s="12">
        <v>521</v>
      </c>
      <c r="G51" s="13">
        <v>26905320</v>
      </c>
      <c r="H51" s="13">
        <v>25807769.28</v>
      </c>
      <c r="I51" s="13">
        <v>25807769.28</v>
      </c>
      <c r="J51" s="14">
        <f t="shared" si="0"/>
        <v>95.92069256191714</v>
      </c>
      <c r="K51" s="9">
        <v>0</v>
      </c>
      <c r="L51" s="6">
        <v>0.9932617786879724</v>
      </c>
      <c r="M51" s="1"/>
    </row>
    <row r="52" spans="1:13" ht="30.75" outlineLevel="3">
      <c r="A52" s="11" t="s">
        <v>146</v>
      </c>
      <c r="B52" s="12" t="s">
        <v>36</v>
      </c>
      <c r="C52" s="15" t="s">
        <v>110</v>
      </c>
      <c r="D52" s="15" t="s">
        <v>113</v>
      </c>
      <c r="E52" s="12" t="s">
        <v>37</v>
      </c>
      <c r="F52" s="12">
        <v>521</v>
      </c>
      <c r="G52" s="13">
        <v>0</v>
      </c>
      <c r="H52" s="13">
        <v>922903</v>
      </c>
      <c r="I52" s="13">
        <v>922903</v>
      </c>
      <c r="J52" s="14"/>
      <c r="K52" s="9">
        <v>0</v>
      </c>
      <c r="L52" s="6">
        <v>0.7147588885408948</v>
      </c>
      <c r="M52" s="1"/>
    </row>
    <row r="53" spans="1:13" ht="78" outlineLevel="3">
      <c r="A53" s="11" t="s">
        <v>152</v>
      </c>
      <c r="B53" s="12" t="s">
        <v>36</v>
      </c>
      <c r="C53" s="15" t="s">
        <v>110</v>
      </c>
      <c r="D53" s="15" t="s">
        <v>113</v>
      </c>
      <c r="E53" s="12" t="s">
        <v>43</v>
      </c>
      <c r="F53" s="12">
        <v>530</v>
      </c>
      <c r="G53" s="13">
        <v>123055200</v>
      </c>
      <c r="H53" s="13">
        <v>118635134.42</v>
      </c>
      <c r="I53" s="13">
        <v>118163686.94</v>
      </c>
      <c r="J53" s="14">
        <f t="shared" si="0"/>
        <v>96.0249440413733</v>
      </c>
      <c r="K53" s="9">
        <v>0</v>
      </c>
      <c r="L53" s="6">
        <v>0.996026072020697</v>
      </c>
      <c r="M53" s="1"/>
    </row>
    <row r="54" spans="1:13" ht="78" outlineLevel="3">
      <c r="A54" s="11" t="s">
        <v>153</v>
      </c>
      <c r="B54" s="12" t="s">
        <v>36</v>
      </c>
      <c r="C54" s="12">
        <v>10</v>
      </c>
      <c r="D54" s="15" t="s">
        <v>108</v>
      </c>
      <c r="E54" s="12" t="s">
        <v>44</v>
      </c>
      <c r="F54" s="12">
        <v>530</v>
      </c>
      <c r="G54" s="13">
        <v>109397362</v>
      </c>
      <c r="H54" s="13">
        <v>92698038.72</v>
      </c>
      <c r="I54" s="13">
        <v>88569368.25</v>
      </c>
      <c r="J54" s="14">
        <f t="shared" si="0"/>
        <v>80.9611553978788</v>
      </c>
      <c r="K54" s="9">
        <v>0</v>
      </c>
      <c r="L54" s="6">
        <v>0.9554610806548897</v>
      </c>
      <c r="M54" s="1"/>
    </row>
    <row r="55" spans="1:13" ht="30.75" outlineLevel="3">
      <c r="A55" s="11" t="s">
        <v>154</v>
      </c>
      <c r="B55" s="12" t="s">
        <v>45</v>
      </c>
      <c r="C55" s="15" t="s">
        <v>108</v>
      </c>
      <c r="D55" s="15" t="s">
        <v>111</v>
      </c>
      <c r="E55" s="12" t="s">
        <v>46</v>
      </c>
      <c r="F55" s="12">
        <v>521</v>
      </c>
      <c r="G55" s="13">
        <v>626847.83</v>
      </c>
      <c r="H55" s="13">
        <v>626847.83</v>
      </c>
      <c r="I55" s="13">
        <v>626847.83</v>
      </c>
      <c r="J55" s="14">
        <f t="shared" si="0"/>
        <v>100</v>
      </c>
      <c r="K55" s="9">
        <v>0</v>
      </c>
      <c r="L55" s="6">
        <v>1</v>
      </c>
      <c r="M55" s="1"/>
    </row>
    <row r="56" spans="1:13" ht="32.25" customHeight="1" outlineLevel="3">
      <c r="A56" s="11" t="s">
        <v>155</v>
      </c>
      <c r="B56" s="12" t="s">
        <v>47</v>
      </c>
      <c r="C56" s="12">
        <v>14</v>
      </c>
      <c r="D56" s="15" t="s">
        <v>105</v>
      </c>
      <c r="E56" s="12" t="s">
        <v>48</v>
      </c>
      <c r="F56" s="12">
        <v>511</v>
      </c>
      <c r="G56" s="13">
        <v>2100000000</v>
      </c>
      <c r="H56" s="13">
        <v>2075494500</v>
      </c>
      <c r="I56" s="13">
        <v>2075494500</v>
      </c>
      <c r="J56" s="14">
        <f t="shared" si="0"/>
        <v>98.83307142857143</v>
      </c>
      <c r="K56" s="9">
        <v>0</v>
      </c>
      <c r="L56" s="6">
        <v>1</v>
      </c>
      <c r="M56" s="1"/>
    </row>
    <row r="57" spans="1:13" ht="62.25" outlineLevel="3">
      <c r="A57" s="11" t="s">
        <v>156</v>
      </c>
      <c r="B57" s="12" t="s">
        <v>47</v>
      </c>
      <c r="C57" s="12">
        <v>14</v>
      </c>
      <c r="D57" s="15" t="s">
        <v>105</v>
      </c>
      <c r="E57" s="12" t="s">
        <v>49</v>
      </c>
      <c r="F57" s="12">
        <v>511</v>
      </c>
      <c r="G57" s="13">
        <v>110000000</v>
      </c>
      <c r="H57" s="13">
        <v>110000000</v>
      </c>
      <c r="I57" s="13">
        <v>110000000</v>
      </c>
      <c r="J57" s="14">
        <f t="shared" si="0"/>
        <v>100</v>
      </c>
      <c r="K57" s="9">
        <v>0</v>
      </c>
      <c r="L57" s="6">
        <v>1</v>
      </c>
      <c r="M57" s="1"/>
    </row>
    <row r="58" spans="1:13" ht="48" customHeight="1" outlineLevel="3">
      <c r="A58" s="11" t="s">
        <v>157</v>
      </c>
      <c r="B58" s="12" t="s">
        <v>47</v>
      </c>
      <c r="C58" s="12">
        <v>14</v>
      </c>
      <c r="D58" s="15" t="s">
        <v>107</v>
      </c>
      <c r="E58" s="12" t="s">
        <v>50</v>
      </c>
      <c r="F58" s="12">
        <v>512</v>
      </c>
      <c r="G58" s="13">
        <v>741600000</v>
      </c>
      <c r="H58" s="13">
        <v>1237448453</v>
      </c>
      <c r="I58" s="13">
        <v>1233575953</v>
      </c>
      <c r="J58" s="14">
        <f t="shared" si="0"/>
        <v>166.33979948759438</v>
      </c>
      <c r="K58" s="9">
        <v>0</v>
      </c>
      <c r="L58" s="6">
        <v>0.9968705767172671</v>
      </c>
      <c r="M58" s="1"/>
    </row>
    <row r="59" spans="1:13" ht="78" outlineLevel="3">
      <c r="A59" s="11" t="s">
        <v>158</v>
      </c>
      <c r="B59" s="12" t="s">
        <v>47</v>
      </c>
      <c r="C59" s="12">
        <v>14</v>
      </c>
      <c r="D59" s="15" t="s">
        <v>107</v>
      </c>
      <c r="E59" s="12" t="s">
        <v>51</v>
      </c>
      <c r="F59" s="12">
        <v>512</v>
      </c>
      <c r="G59" s="13">
        <v>10000000</v>
      </c>
      <c r="H59" s="13">
        <v>10000000</v>
      </c>
      <c r="I59" s="13">
        <v>10000000</v>
      </c>
      <c r="J59" s="14">
        <f t="shared" si="0"/>
        <v>100</v>
      </c>
      <c r="K59" s="9">
        <v>0</v>
      </c>
      <c r="L59" s="6">
        <v>1</v>
      </c>
      <c r="M59" s="1"/>
    </row>
    <row r="60" spans="1:13" ht="62.25" outlineLevel="3">
      <c r="A60" s="11" t="s">
        <v>159</v>
      </c>
      <c r="B60" s="12" t="s">
        <v>47</v>
      </c>
      <c r="C60" s="12">
        <v>14</v>
      </c>
      <c r="D60" s="15" t="s">
        <v>107</v>
      </c>
      <c r="E60" s="12" t="s">
        <v>52</v>
      </c>
      <c r="F60" s="12">
        <v>512</v>
      </c>
      <c r="G60" s="13">
        <v>4000000</v>
      </c>
      <c r="H60" s="13">
        <v>4000000</v>
      </c>
      <c r="I60" s="13">
        <v>4000000</v>
      </c>
      <c r="J60" s="14">
        <f t="shared" si="0"/>
        <v>100</v>
      </c>
      <c r="K60" s="9">
        <v>0</v>
      </c>
      <c r="L60" s="6">
        <v>1</v>
      </c>
      <c r="M60" s="1"/>
    </row>
    <row r="61" spans="1:13" ht="30.75" outlineLevel="3">
      <c r="A61" s="11" t="s">
        <v>160</v>
      </c>
      <c r="B61" s="12" t="s">
        <v>47</v>
      </c>
      <c r="C61" s="12">
        <v>14</v>
      </c>
      <c r="D61" s="15" t="s">
        <v>106</v>
      </c>
      <c r="E61" s="12" t="s">
        <v>53</v>
      </c>
      <c r="F61" s="12">
        <v>530</v>
      </c>
      <c r="G61" s="13">
        <v>25000000</v>
      </c>
      <c r="H61" s="13">
        <v>24780498</v>
      </c>
      <c r="I61" s="13">
        <v>24780498</v>
      </c>
      <c r="J61" s="14">
        <f t="shared" si="0"/>
        <v>99.121992</v>
      </c>
      <c r="K61" s="9">
        <v>0</v>
      </c>
      <c r="L61" s="6">
        <v>1</v>
      </c>
      <c r="M61" s="1"/>
    </row>
    <row r="62" spans="1:13" ht="63.75" customHeight="1" outlineLevel="3">
      <c r="A62" s="11" t="s">
        <v>161</v>
      </c>
      <c r="B62" s="12" t="s">
        <v>47</v>
      </c>
      <c r="C62" s="12">
        <v>14</v>
      </c>
      <c r="D62" s="15" t="s">
        <v>106</v>
      </c>
      <c r="E62" s="12" t="s">
        <v>54</v>
      </c>
      <c r="F62" s="12">
        <v>540</v>
      </c>
      <c r="G62" s="13">
        <v>5000000</v>
      </c>
      <c r="H62" s="13">
        <v>5000000</v>
      </c>
      <c r="I62" s="13">
        <v>5000000</v>
      </c>
      <c r="J62" s="14">
        <f t="shared" si="0"/>
        <v>100</v>
      </c>
      <c r="K62" s="9">
        <v>0</v>
      </c>
      <c r="L62" s="6">
        <v>1</v>
      </c>
      <c r="M62" s="1"/>
    </row>
    <row r="63" spans="1:13" ht="46.5" outlineLevel="3">
      <c r="A63" s="11" t="s">
        <v>117</v>
      </c>
      <c r="B63" s="12" t="s">
        <v>47</v>
      </c>
      <c r="C63" s="12">
        <v>14</v>
      </c>
      <c r="D63" s="15" t="s">
        <v>106</v>
      </c>
      <c r="E63" s="12" t="s">
        <v>1</v>
      </c>
      <c r="F63" s="12">
        <v>540</v>
      </c>
      <c r="G63" s="13">
        <v>0</v>
      </c>
      <c r="H63" s="13">
        <v>27000000</v>
      </c>
      <c r="I63" s="13">
        <v>27000000</v>
      </c>
      <c r="J63" s="14"/>
      <c r="K63" s="9">
        <v>0</v>
      </c>
      <c r="L63" s="6">
        <v>1</v>
      </c>
      <c r="M63" s="1"/>
    </row>
    <row r="64" spans="1:13" ht="30.75" outlineLevel="3">
      <c r="A64" s="11" t="s">
        <v>154</v>
      </c>
      <c r="B64" s="12" t="s">
        <v>55</v>
      </c>
      <c r="C64" s="15" t="s">
        <v>108</v>
      </c>
      <c r="D64" s="15" t="s">
        <v>113</v>
      </c>
      <c r="E64" s="12" t="s">
        <v>46</v>
      </c>
      <c r="F64" s="12">
        <v>522</v>
      </c>
      <c r="G64" s="13">
        <v>44815589</v>
      </c>
      <c r="H64" s="13">
        <v>44815589</v>
      </c>
      <c r="I64" s="13">
        <v>44572655.57</v>
      </c>
      <c r="J64" s="14">
        <f t="shared" si="0"/>
        <v>99.45792650410105</v>
      </c>
      <c r="K64" s="9">
        <v>0</v>
      </c>
      <c r="L64" s="6">
        <v>0.9774004803150214</v>
      </c>
      <c r="M64" s="1"/>
    </row>
    <row r="65" spans="1:13" ht="46.5" outlineLevel="3">
      <c r="A65" s="11" t="s">
        <v>162</v>
      </c>
      <c r="B65" s="12" t="s">
        <v>55</v>
      </c>
      <c r="C65" s="15" t="s">
        <v>108</v>
      </c>
      <c r="D65" s="15" t="s">
        <v>113</v>
      </c>
      <c r="E65" s="12" t="s">
        <v>56</v>
      </c>
      <c r="F65" s="12">
        <v>522</v>
      </c>
      <c r="G65" s="13">
        <v>431054812</v>
      </c>
      <c r="H65" s="13">
        <v>123209221.18</v>
      </c>
      <c r="I65" s="13">
        <v>104550751.95</v>
      </c>
      <c r="J65" s="14">
        <f t="shared" si="0"/>
        <v>24.254630510887328</v>
      </c>
      <c r="K65" s="9">
        <v>0</v>
      </c>
      <c r="L65" s="6">
        <v>0.8485627207825518</v>
      </c>
      <c r="M65" s="1"/>
    </row>
    <row r="66" spans="1:13" ht="48" customHeight="1" outlineLevel="3">
      <c r="A66" s="11" t="s">
        <v>163</v>
      </c>
      <c r="B66" s="12" t="s">
        <v>55</v>
      </c>
      <c r="C66" s="15" t="s">
        <v>108</v>
      </c>
      <c r="D66" s="15" t="s">
        <v>113</v>
      </c>
      <c r="E66" s="12" t="s">
        <v>57</v>
      </c>
      <c r="F66" s="12">
        <v>521</v>
      </c>
      <c r="G66" s="13">
        <v>863297009.02</v>
      </c>
      <c r="H66" s="13">
        <v>1193951258.41</v>
      </c>
      <c r="I66" s="13">
        <v>1183017873.24</v>
      </c>
      <c r="J66" s="14">
        <f t="shared" si="0"/>
        <v>137.03486295903443</v>
      </c>
      <c r="K66" s="9">
        <v>0</v>
      </c>
      <c r="L66" s="6">
        <v>0.9908426871758902</v>
      </c>
      <c r="M66" s="1"/>
    </row>
    <row r="67" spans="1:13" ht="62.25" outlineLevel="3">
      <c r="A67" s="11" t="s">
        <v>164</v>
      </c>
      <c r="B67" s="12" t="s">
        <v>55</v>
      </c>
      <c r="C67" s="15" t="s">
        <v>108</v>
      </c>
      <c r="D67" s="15" t="s">
        <v>113</v>
      </c>
      <c r="E67" s="12" t="s">
        <v>58</v>
      </c>
      <c r="F67" s="12">
        <v>540</v>
      </c>
      <c r="G67" s="13">
        <v>915653748</v>
      </c>
      <c r="H67" s="13">
        <v>1435642261.98</v>
      </c>
      <c r="I67" s="13">
        <v>1402276632.41</v>
      </c>
      <c r="J67" s="14">
        <f t="shared" si="0"/>
        <v>153.14485802880154</v>
      </c>
      <c r="K67" s="9">
        <v>0</v>
      </c>
      <c r="L67" s="6">
        <v>0.9783729125837368</v>
      </c>
      <c r="M67" s="1"/>
    </row>
    <row r="68" spans="1:13" ht="46.5" outlineLevel="3">
      <c r="A68" s="11" t="s">
        <v>165</v>
      </c>
      <c r="B68" s="12" t="s">
        <v>55</v>
      </c>
      <c r="C68" s="15" t="s">
        <v>108</v>
      </c>
      <c r="D68" s="15" t="s">
        <v>113</v>
      </c>
      <c r="E68" s="12" t="s">
        <v>59</v>
      </c>
      <c r="F68" s="12">
        <v>522</v>
      </c>
      <c r="G68" s="13">
        <v>165610290</v>
      </c>
      <c r="H68" s="13">
        <v>165610290</v>
      </c>
      <c r="I68" s="13">
        <v>111126736.08</v>
      </c>
      <c r="J68" s="14">
        <f t="shared" si="0"/>
        <v>67.1013474343895</v>
      </c>
      <c r="K68" s="9">
        <v>0</v>
      </c>
      <c r="L68" s="6">
        <v>0.6710134743438949</v>
      </c>
      <c r="M68" s="1"/>
    </row>
    <row r="69" spans="1:13" ht="30.75" outlineLevel="3">
      <c r="A69" s="11" t="s">
        <v>166</v>
      </c>
      <c r="B69" s="12" t="s">
        <v>55</v>
      </c>
      <c r="C69" s="15" t="s">
        <v>108</v>
      </c>
      <c r="D69" s="15" t="s">
        <v>113</v>
      </c>
      <c r="E69" s="12" t="s">
        <v>60</v>
      </c>
      <c r="F69" s="12">
        <v>522</v>
      </c>
      <c r="G69" s="13">
        <v>87265032.78</v>
      </c>
      <c r="H69" s="13">
        <v>105775797.31</v>
      </c>
      <c r="I69" s="13">
        <v>105775797.31</v>
      </c>
      <c r="J69" s="14">
        <f t="shared" si="0"/>
        <v>121.21212121316299</v>
      </c>
      <c r="K69" s="9">
        <v>0</v>
      </c>
      <c r="L69" s="6">
        <v>1</v>
      </c>
      <c r="M69" s="1"/>
    </row>
    <row r="70" spans="1:13" ht="30.75" outlineLevel="3">
      <c r="A70" s="11" t="s">
        <v>154</v>
      </c>
      <c r="B70" s="12" t="s">
        <v>55</v>
      </c>
      <c r="C70" s="15" t="s">
        <v>111</v>
      </c>
      <c r="D70" s="15" t="s">
        <v>107</v>
      </c>
      <c r="E70" s="12" t="s">
        <v>46</v>
      </c>
      <c r="F70" s="12">
        <v>522</v>
      </c>
      <c r="G70" s="13">
        <v>24641956.52</v>
      </c>
      <c r="H70" s="13">
        <v>24717930.03</v>
      </c>
      <c r="I70" s="13">
        <v>24489430.87</v>
      </c>
      <c r="J70" s="14">
        <f t="shared" si="0"/>
        <v>99.38103271192689</v>
      </c>
      <c r="K70" s="9">
        <v>0</v>
      </c>
      <c r="L70" s="6">
        <v>0.9907557323884859</v>
      </c>
      <c r="M70" s="1"/>
    </row>
    <row r="71" spans="1:13" ht="32.25" customHeight="1" outlineLevel="3">
      <c r="A71" s="11" t="s">
        <v>132</v>
      </c>
      <c r="B71" s="12" t="s">
        <v>55</v>
      </c>
      <c r="C71" s="15" t="s">
        <v>111</v>
      </c>
      <c r="D71" s="15" t="s">
        <v>107</v>
      </c>
      <c r="E71" s="12" t="s">
        <v>61</v>
      </c>
      <c r="F71" s="12">
        <v>522</v>
      </c>
      <c r="G71" s="13">
        <v>16266242</v>
      </c>
      <c r="H71" s="13">
        <v>15805150.48</v>
      </c>
      <c r="I71" s="13">
        <v>15796600.47</v>
      </c>
      <c r="J71" s="14">
        <f t="shared" si="0"/>
        <v>97.11278407145302</v>
      </c>
      <c r="K71" s="9">
        <v>0</v>
      </c>
      <c r="L71" s="6">
        <v>0.9994590364697369</v>
      </c>
      <c r="M71" s="1"/>
    </row>
    <row r="72" spans="1:13" ht="32.25" customHeight="1" outlineLevel="3">
      <c r="A72" s="11" t="s">
        <v>132</v>
      </c>
      <c r="B72" s="12" t="s">
        <v>55</v>
      </c>
      <c r="C72" s="15" t="s">
        <v>111</v>
      </c>
      <c r="D72" s="15" t="s">
        <v>107</v>
      </c>
      <c r="E72" s="12" t="s">
        <v>62</v>
      </c>
      <c r="F72" s="12">
        <v>522</v>
      </c>
      <c r="G72" s="13">
        <v>17409258.68</v>
      </c>
      <c r="H72" s="13">
        <v>15202104.08</v>
      </c>
      <c r="I72" s="13">
        <v>15185289.08</v>
      </c>
      <c r="J72" s="14">
        <f aca="true" t="shared" si="1" ref="J72:J110">I72/G72*100</f>
        <v>87.22536300437119</v>
      </c>
      <c r="K72" s="9">
        <v>0</v>
      </c>
      <c r="L72" s="6">
        <v>0.998893903112917</v>
      </c>
      <c r="M72" s="1"/>
    </row>
    <row r="73" spans="1:13" ht="31.5" customHeight="1" outlineLevel="3">
      <c r="A73" s="11" t="s">
        <v>132</v>
      </c>
      <c r="B73" s="12" t="s">
        <v>55</v>
      </c>
      <c r="C73" s="15" t="s">
        <v>111</v>
      </c>
      <c r="D73" s="15" t="s">
        <v>107</v>
      </c>
      <c r="E73" s="12" t="s">
        <v>63</v>
      </c>
      <c r="F73" s="12">
        <v>522</v>
      </c>
      <c r="G73" s="13">
        <v>26551183.38</v>
      </c>
      <c r="H73" s="13">
        <v>36397317.01</v>
      </c>
      <c r="I73" s="13">
        <v>35061242.97</v>
      </c>
      <c r="J73" s="14">
        <f t="shared" si="1"/>
        <v>132.05152654856923</v>
      </c>
      <c r="K73" s="9">
        <v>0</v>
      </c>
      <c r="L73" s="6">
        <v>0.9632919635358584</v>
      </c>
      <c r="M73" s="1"/>
    </row>
    <row r="74" spans="1:13" ht="33" customHeight="1" outlineLevel="3">
      <c r="A74" s="11" t="s">
        <v>132</v>
      </c>
      <c r="B74" s="12" t="s">
        <v>55</v>
      </c>
      <c r="C74" s="15" t="s">
        <v>111</v>
      </c>
      <c r="D74" s="15" t="s">
        <v>107</v>
      </c>
      <c r="E74" s="12" t="s">
        <v>64</v>
      </c>
      <c r="F74" s="12">
        <v>522</v>
      </c>
      <c r="G74" s="13">
        <v>249410089</v>
      </c>
      <c r="H74" s="13">
        <v>205550113.23</v>
      </c>
      <c r="I74" s="13">
        <v>106850803.55</v>
      </c>
      <c r="J74" s="14">
        <f t="shared" si="1"/>
        <v>42.84141190054264</v>
      </c>
      <c r="K74" s="9">
        <v>0</v>
      </c>
      <c r="L74" s="6">
        <v>0.5198284830446163</v>
      </c>
      <c r="M74" s="1"/>
    </row>
    <row r="75" spans="1:13" ht="93" outlineLevel="3">
      <c r="A75" s="11" t="s">
        <v>167</v>
      </c>
      <c r="B75" s="12" t="s">
        <v>55</v>
      </c>
      <c r="C75" s="15" t="s">
        <v>110</v>
      </c>
      <c r="D75" s="15" t="s">
        <v>105</v>
      </c>
      <c r="E75" s="12" t="s">
        <v>65</v>
      </c>
      <c r="F75" s="12">
        <v>540</v>
      </c>
      <c r="G75" s="13">
        <v>0</v>
      </c>
      <c r="H75" s="13">
        <v>75675326.09</v>
      </c>
      <c r="I75" s="13">
        <v>75675326.09</v>
      </c>
      <c r="J75" s="14"/>
      <c r="K75" s="9">
        <v>0</v>
      </c>
      <c r="L75" s="6">
        <v>1</v>
      </c>
      <c r="M75" s="1"/>
    </row>
    <row r="76" spans="1:13" ht="124.5" outlineLevel="3">
      <c r="A76" s="11" t="s">
        <v>168</v>
      </c>
      <c r="B76" s="12" t="s">
        <v>55</v>
      </c>
      <c r="C76" s="15" t="s">
        <v>110</v>
      </c>
      <c r="D76" s="15" t="s">
        <v>105</v>
      </c>
      <c r="E76" s="12" t="s">
        <v>66</v>
      </c>
      <c r="F76" s="12">
        <v>540</v>
      </c>
      <c r="G76" s="13">
        <v>197208600</v>
      </c>
      <c r="H76" s="13">
        <v>145901843.39</v>
      </c>
      <c r="I76" s="13">
        <v>137073892.13</v>
      </c>
      <c r="J76" s="14">
        <f t="shared" si="1"/>
        <v>69.50705604623734</v>
      </c>
      <c r="K76" s="9">
        <v>0</v>
      </c>
      <c r="L76" s="6">
        <v>0.9394939018254717</v>
      </c>
      <c r="M76" s="1"/>
    </row>
    <row r="77" spans="1:13" ht="93" outlineLevel="3">
      <c r="A77" s="11" t="s">
        <v>169</v>
      </c>
      <c r="B77" s="12" t="s">
        <v>55</v>
      </c>
      <c r="C77" s="15" t="s">
        <v>110</v>
      </c>
      <c r="D77" s="15" t="s">
        <v>105</v>
      </c>
      <c r="E77" s="12" t="s">
        <v>67</v>
      </c>
      <c r="F77" s="12">
        <v>540</v>
      </c>
      <c r="G77" s="13">
        <v>240341241.31</v>
      </c>
      <c r="H77" s="13">
        <v>341402412.9</v>
      </c>
      <c r="I77" s="13">
        <v>330598479.87</v>
      </c>
      <c r="J77" s="14">
        <f t="shared" si="1"/>
        <v>137.55378730177367</v>
      </c>
      <c r="K77" s="9">
        <v>0</v>
      </c>
      <c r="L77" s="6">
        <v>0.9683542569654756</v>
      </c>
      <c r="M77" s="1"/>
    </row>
    <row r="78" spans="1:13" ht="93" outlineLevel="3">
      <c r="A78" s="11" t="s">
        <v>170</v>
      </c>
      <c r="B78" s="12" t="s">
        <v>55</v>
      </c>
      <c r="C78" s="15" t="s">
        <v>110</v>
      </c>
      <c r="D78" s="15" t="s">
        <v>105</v>
      </c>
      <c r="E78" s="12" t="s">
        <v>68</v>
      </c>
      <c r="F78" s="12">
        <v>522</v>
      </c>
      <c r="G78" s="13">
        <v>124404021.7</v>
      </c>
      <c r="H78" s="13">
        <v>124404021.7</v>
      </c>
      <c r="I78" s="13">
        <v>81682597.55</v>
      </c>
      <c r="J78" s="14">
        <f t="shared" si="1"/>
        <v>65.65912937041327</v>
      </c>
      <c r="K78" s="9">
        <v>0</v>
      </c>
      <c r="L78" s="6">
        <v>0.6565912937041327</v>
      </c>
      <c r="M78" s="1"/>
    </row>
    <row r="79" spans="1:13" ht="33" customHeight="1" outlineLevel="3">
      <c r="A79" s="11" t="s">
        <v>132</v>
      </c>
      <c r="B79" s="12" t="s">
        <v>55</v>
      </c>
      <c r="C79" s="15" t="s">
        <v>110</v>
      </c>
      <c r="D79" s="15" t="s">
        <v>107</v>
      </c>
      <c r="E79" s="12" t="s">
        <v>69</v>
      </c>
      <c r="F79" s="12">
        <v>522</v>
      </c>
      <c r="G79" s="13">
        <v>42844433.7</v>
      </c>
      <c r="H79" s="13">
        <v>53761438.5</v>
      </c>
      <c r="I79" s="13">
        <v>48974368.9</v>
      </c>
      <c r="J79" s="14">
        <f t="shared" si="1"/>
        <v>114.30742495728212</v>
      </c>
      <c r="K79" s="9">
        <v>0</v>
      </c>
      <c r="L79" s="6">
        <v>0.9109571891384566</v>
      </c>
      <c r="M79" s="1"/>
    </row>
    <row r="80" spans="1:13" ht="30.75" outlineLevel="3">
      <c r="A80" s="11" t="s">
        <v>171</v>
      </c>
      <c r="B80" s="12" t="s">
        <v>55</v>
      </c>
      <c r="C80" s="15" t="s">
        <v>110</v>
      </c>
      <c r="D80" s="15" t="s">
        <v>107</v>
      </c>
      <c r="E80" s="12" t="s">
        <v>70</v>
      </c>
      <c r="F80" s="12">
        <v>522</v>
      </c>
      <c r="G80" s="13">
        <v>473375217.39</v>
      </c>
      <c r="H80" s="13">
        <v>473375217.39</v>
      </c>
      <c r="I80" s="13">
        <v>473375217.39</v>
      </c>
      <c r="J80" s="14">
        <f t="shared" si="1"/>
        <v>100</v>
      </c>
      <c r="K80" s="9">
        <v>0</v>
      </c>
      <c r="L80" s="6">
        <v>1</v>
      </c>
      <c r="M80" s="1"/>
    </row>
    <row r="81" spans="1:13" ht="30.75" outlineLevel="3">
      <c r="A81" s="11" t="s">
        <v>132</v>
      </c>
      <c r="B81" s="12">
        <v>819</v>
      </c>
      <c r="C81" s="15" t="s">
        <v>109</v>
      </c>
      <c r="D81" s="15" t="s">
        <v>105</v>
      </c>
      <c r="E81" s="12">
        <v>1501211270</v>
      </c>
      <c r="F81" s="12">
        <v>522</v>
      </c>
      <c r="G81" s="13">
        <v>14221982</v>
      </c>
      <c r="H81" s="13">
        <v>0</v>
      </c>
      <c r="I81" s="13">
        <v>0</v>
      </c>
      <c r="J81" s="14">
        <f t="shared" si="1"/>
        <v>0</v>
      </c>
      <c r="K81" s="9"/>
      <c r="L81" s="6"/>
      <c r="M81" s="1"/>
    </row>
    <row r="82" spans="1:13" ht="33" customHeight="1" outlineLevel="3">
      <c r="A82" s="11" t="s">
        <v>132</v>
      </c>
      <c r="B82" s="12" t="s">
        <v>55</v>
      </c>
      <c r="C82" s="15" t="s">
        <v>109</v>
      </c>
      <c r="D82" s="15" t="s">
        <v>105</v>
      </c>
      <c r="E82" s="12" t="s">
        <v>71</v>
      </c>
      <c r="F82" s="12">
        <v>522</v>
      </c>
      <c r="G82" s="13">
        <v>34751965</v>
      </c>
      <c r="H82" s="13">
        <v>34751965</v>
      </c>
      <c r="I82" s="13">
        <v>34655507.74</v>
      </c>
      <c r="J82" s="14">
        <f t="shared" si="1"/>
        <v>99.72244084615072</v>
      </c>
      <c r="K82" s="9">
        <v>0</v>
      </c>
      <c r="L82" s="6">
        <v>0.9972244084615072</v>
      </c>
      <c r="M82" s="1"/>
    </row>
    <row r="83" spans="1:13" ht="33" customHeight="1" outlineLevel="3">
      <c r="A83" s="11" t="s">
        <v>132</v>
      </c>
      <c r="B83" s="12" t="s">
        <v>55</v>
      </c>
      <c r="C83" s="15" t="s">
        <v>115</v>
      </c>
      <c r="D83" s="15" t="s">
        <v>105</v>
      </c>
      <c r="E83" s="12" t="s">
        <v>72</v>
      </c>
      <c r="F83" s="12">
        <v>522</v>
      </c>
      <c r="G83" s="13">
        <v>55623877.17</v>
      </c>
      <c r="H83" s="13">
        <v>359283193.51</v>
      </c>
      <c r="I83" s="13">
        <v>200614228.26</v>
      </c>
      <c r="J83" s="14">
        <f t="shared" si="1"/>
        <v>360.66207259676355</v>
      </c>
      <c r="K83" s="9">
        <v>0</v>
      </c>
      <c r="L83" s="6">
        <v>0.5583735389905352</v>
      </c>
      <c r="M83" s="1"/>
    </row>
    <row r="84" spans="1:13" ht="33" customHeight="1" outlineLevel="3">
      <c r="A84" s="11" t="s">
        <v>132</v>
      </c>
      <c r="B84" s="12" t="s">
        <v>55</v>
      </c>
      <c r="C84" s="15" t="s">
        <v>115</v>
      </c>
      <c r="D84" s="15" t="s">
        <v>107</v>
      </c>
      <c r="E84" s="12" t="s">
        <v>72</v>
      </c>
      <c r="F84" s="12">
        <v>522</v>
      </c>
      <c r="G84" s="13">
        <v>0</v>
      </c>
      <c r="H84" s="13">
        <v>85000000</v>
      </c>
      <c r="I84" s="13">
        <v>15824359.31</v>
      </c>
      <c r="J84" s="14"/>
      <c r="K84" s="9">
        <v>0</v>
      </c>
      <c r="L84" s="6">
        <v>0.18616893305882354</v>
      </c>
      <c r="M84" s="1"/>
    </row>
    <row r="85" spans="1:13" ht="62.25" outlineLevel="3">
      <c r="A85" s="11" t="s">
        <v>173</v>
      </c>
      <c r="B85" s="12" t="s">
        <v>74</v>
      </c>
      <c r="C85" s="15" t="s">
        <v>114</v>
      </c>
      <c r="D85" s="15" t="s">
        <v>106</v>
      </c>
      <c r="E85" s="12" t="s">
        <v>75</v>
      </c>
      <c r="F85" s="12">
        <v>530</v>
      </c>
      <c r="G85" s="13">
        <v>4014000</v>
      </c>
      <c r="H85" s="13">
        <v>4014000</v>
      </c>
      <c r="I85" s="13">
        <v>2911850</v>
      </c>
      <c r="J85" s="14">
        <f t="shared" si="1"/>
        <v>72.54235176880917</v>
      </c>
      <c r="K85" s="9">
        <v>0</v>
      </c>
      <c r="L85" s="6">
        <v>0.7254235176880917</v>
      </c>
      <c r="M85" s="1"/>
    </row>
    <row r="86" spans="1:13" ht="156" outlineLevel="3">
      <c r="A86" s="11" t="s">
        <v>174</v>
      </c>
      <c r="B86" s="12" t="s">
        <v>74</v>
      </c>
      <c r="C86" s="15" t="s">
        <v>114</v>
      </c>
      <c r="D86" s="15" t="s">
        <v>108</v>
      </c>
      <c r="E86" s="12" t="s">
        <v>76</v>
      </c>
      <c r="F86" s="12">
        <v>530</v>
      </c>
      <c r="G86" s="13">
        <v>420929400</v>
      </c>
      <c r="H86" s="13">
        <v>420929400</v>
      </c>
      <c r="I86" s="13">
        <v>388694047.92</v>
      </c>
      <c r="J86" s="14">
        <f t="shared" si="1"/>
        <v>92.34186253561761</v>
      </c>
      <c r="K86" s="9">
        <v>0</v>
      </c>
      <c r="L86" s="6">
        <v>0.9234186253561761</v>
      </c>
      <c r="M86" s="1"/>
    </row>
    <row r="87" spans="1:13" ht="78" outlineLevel="3">
      <c r="A87" s="11" t="s">
        <v>175</v>
      </c>
      <c r="B87" s="12" t="s">
        <v>74</v>
      </c>
      <c r="C87" s="15" t="s">
        <v>114</v>
      </c>
      <c r="D87" s="15" t="s">
        <v>108</v>
      </c>
      <c r="E87" s="12" t="s">
        <v>77</v>
      </c>
      <c r="F87" s="12">
        <v>530</v>
      </c>
      <c r="G87" s="13">
        <v>398641000</v>
      </c>
      <c r="H87" s="13">
        <v>398641000</v>
      </c>
      <c r="I87" s="13">
        <v>144870462</v>
      </c>
      <c r="J87" s="14">
        <f t="shared" si="1"/>
        <v>36.34108433402485</v>
      </c>
      <c r="K87" s="9">
        <v>0</v>
      </c>
      <c r="L87" s="6">
        <v>0.3634108433402485</v>
      </c>
      <c r="M87" s="1"/>
    </row>
    <row r="88" spans="1:13" ht="46.5" outlineLevel="3">
      <c r="A88" s="11" t="s">
        <v>176</v>
      </c>
      <c r="B88" s="12" t="s">
        <v>74</v>
      </c>
      <c r="C88" s="15" t="s">
        <v>114</v>
      </c>
      <c r="D88" s="15" t="s">
        <v>108</v>
      </c>
      <c r="E88" s="12" t="s">
        <v>78</v>
      </c>
      <c r="F88" s="12">
        <v>530</v>
      </c>
      <c r="G88" s="13">
        <v>9991600</v>
      </c>
      <c r="H88" s="13">
        <v>9991600</v>
      </c>
      <c r="I88" s="13">
        <v>5359709.39</v>
      </c>
      <c r="J88" s="14">
        <f t="shared" si="1"/>
        <v>53.64215330877937</v>
      </c>
      <c r="K88" s="9">
        <v>0</v>
      </c>
      <c r="L88" s="6">
        <v>0.5364215330877937</v>
      </c>
      <c r="M88" s="1"/>
    </row>
    <row r="89" spans="1:13" ht="108.75" outlineLevel="3">
      <c r="A89" s="11" t="s">
        <v>177</v>
      </c>
      <c r="B89" s="12" t="s">
        <v>74</v>
      </c>
      <c r="C89" s="15" t="s">
        <v>114</v>
      </c>
      <c r="D89" s="15" t="s">
        <v>108</v>
      </c>
      <c r="E89" s="12" t="s">
        <v>79</v>
      </c>
      <c r="F89" s="12">
        <v>540</v>
      </c>
      <c r="G89" s="13">
        <v>0</v>
      </c>
      <c r="H89" s="13">
        <v>778671.02</v>
      </c>
      <c r="I89" s="13">
        <v>409461.3</v>
      </c>
      <c r="J89" s="14"/>
      <c r="K89" s="9">
        <v>0</v>
      </c>
      <c r="L89" s="6">
        <v>0.5258463323830903</v>
      </c>
      <c r="M89" s="1"/>
    </row>
    <row r="90" spans="1:13" ht="30.75" outlineLevel="3">
      <c r="A90" s="11" t="s">
        <v>178</v>
      </c>
      <c r="B90" s="12" t="s">
        <v>74</v>
      </c>
      <c r="C90" s="15" t="s">
        <v>114</v>
      </c>
      <c r="D90" s="15" t="s">
        <v>108</v>
      </c>
      <c r="E90" s="12" t="s">
        <v>80</v>
      </c>
      <c r="F90" s="12">
        <v>521</v>
      </c>
      <c r="G90" s="13">
        <v>74254890</v>
      </c>
      <c r="H90" s="13">
        <v>73476218.98</v>
      </c>
      <c r="I90" s="13">
        <v>73448177.15</v>
      </c>
      <c r="J90" s="14">
        <f t="shared" si="1"/>
        <v>98.9135895965909</v>
      </c>
      <c r="K90" s="9">
        <v>0</v>
      </c>
      <c r="L90" s="6">
        <v>0.9996183550216753</v>
      </c>
      <c r="M90" s="1"/>
    </row>
    <row r="91" spans="1:13" ht="15.75" customHeight="1" outlineLevel="3">
      <c r="A91" s="11" t="s">
        <v>179</v>
      </c>
      <c r="B91" s="12" t="s">
        <v>81</v>
      </c>
      <c r="C91" s="15" t="s">
        <v>110</v>
      </c>
      <c r="D91" s="15" t="s">
        <v>106</v>
      </c>
      <c r="E91" s="12" t="s">
        <v>82</v>
      </c>
      <c r="F91" s="12">
        <v>521</v>
      </c>
      <c r="G91" s="13">
        <v>0</v>
      </c>
      <c r="H91" s="13">
        <v>11800302</v>
      </c>
      <c r="I91" s="13">
        <v>11776799.83</v>
      </c>
      <c r="J91" s="14"/>
      <c r="K91" s="9">
        <v>0</v>
      </c>
      <c r="L91" s="6">
        <v>0.9980083416509171</v>
      </c>
      <c r="M91" s="1"/>
    </row>
    <row r="92" spans="1:13" ht="16.5" customHeight="1" outlineLevel="3">
      <c r="A92" s="11" t="s">
        <v>179</v>
      </c>
      <c r="B92" s="12" t="s">
        <v>81</v>
      </c>
      <c r="C92" s="12">
        <v>11</v>
      </c>
      <c r="D92" s="15" t="s">
        <v>105</v>
      </c>
      <c r="E92" s="12" t="s">
        <v>82</v>
      </c>
      <c r="F92" s="12">
        <v>521</v>
      </c>
      <c r="G92" s="13">
        <v>23846764</v>
      </c>
      <c r="H92" s="13">
        <v>29005329</v>
      </c>
      <c r="I92" s="13">
        <v>29005329</v>
      </c>
      <c r="J92" s="14">
        <f t="shared" si="1"/>
        <v>121.63213843186438</v>
      </c>
      <c r="K92" s="9">
        <v>0</v>
      </c>
      <c r="L92" s="6">
        <v>1</v>
      </c>
      <c r="M92" s="1"/>
    </row>
    <row r="93" spans="1:13" ht="46.5" outlineLevel="3">
      <c r="A93" s="11" t="s">
        <v>180</v>
      </c>
      <c r="B93" s="12" t="s">
        <v>81</v>
      </c>
      <c r="C93" s="12">
        <v>11</v>
      </c>
      <c r="D93" s="15" t="s">
        <v>107</v>
      </c>
      <c r="E93" s="12" t="s">
        <v>83</v>
      </c>
      <c r="F93" s="12">
        <v>521</v>
      </c>
      <c r="G93" s="13">
        <v>125282020</v>
      </c>
      <c r="H93" s="13">
        <v>90909091</v>
      </c>
      <c r="I93" s="13">
        <v>90909091</v>
      </c>
      <c r="J93" s="14">
        <f t="shared" si="1"/>
        <v>72.56355780342622</v>
      </c>
      <c r="K93" s="9">
        <v>0</v>
      </c>
      <c r="L93" s="6">
        <v>0.9999295889386203</v>
      </c>
      <c r="M93" s="1"/>
    </row>
    <row r="94" spans="1:13" ht="47.25" customHeight="1" outlineLevel="3">
      <c r="A94" s="11" t="s">
        <v>172</v>
      </c>
      <c r="B94" s="12" t="s">
        <v>81</v>
      </c>
      <c r="C94" s="12">
        <v>11</v>
      </c>
      <c r="D94" s="15" t="s">
        <v>107</v>
      </c>
      <c r="E94" s="12" t="s">
        <v>73</v>
      </c>
      <c r="F94" s="12">
        <v>521</v>
      </c>
      <c r="G94" s="13">
        <v>15244131</v>
      </c>
      <c r="H94" s="13">
        <v>15244131</v>
      </c>
      <c r="I94" s="13">
        <v>15127796.95</v>
      </c>
      <c r="J94" s="14">
        <f t="shared" si="1"/>
        <v>99.23686007421479</v>
      </c>
      <c r="K94" s="9">
        <v>0</v>
      </c>
      <c r="L94" s="6">
        <v>0.9923686007421479</v>
      </c>
      <c r="M94" s="1"/>
    </row>
    <row r="95" spans="1:13" ht="62.25" outlineLevel="3">
      <c r="A95" s="11" t="s">
        <v>181</v>
      </c>
      <c r="B95" s="12" t="s">
        <v>81</v>
      </c>
      <c r="C95" s="12">
        <v>11</v>
      </c>
      <c r="D95" s="15" t="s">
        <v>106</v>
      </c>
      <c r="E95" s="12" t="s">
        <v>84</v>
      </c>
      <c r="F95" s="12">
        <v>521</v>
      </c>
      <c r="G95" s="13">
        <v>770000</v>
      </c>
      <c r="H95" s="13">
        <v>770000</v>
      </c>
      <c r="I95" s="13">
        <v>770000</v>
      </c>
      <c r="J95" s="14">
        <f t="shared" si="1"/>
        <v>100</v>
      </c>
      <c r="K95" s="9">
        <v>0</v>
      </c>
      <c r="L95" s="6">
        <v>1</v>
      </c>
      <c r="M95" s="1"/>
    </row>
    <row r="96" spans="1:13" ht="62.25" outlineLevel="3">
      <c r="A96" s="37" t="s">
        <v>197</v>
      </c>
      <c r="B96" s="12">
        <v>825</v>
      </c>
      <c r="C96" s="12">
        <v>11</v>
      </c>
      <c r="D96" s="15" t="s">
        <v>106</v>
      </c>
      <c r="E96" s="12" t="s">
        <v>198</v>
      </c>
      <c r="F96" s="12">
        <v>521</v>
      </c>
      <c r="G96" s="13">
        <v>25252525</v>
      </c>
      <c r="H96" s="13">
        <v>0</v>
      </c>
      <c r="I96" s="13">
        <v>0</v>
      </c>
      <c r="J96" s="14">
        <f t="shared" si="1"/>
        <v>0</v>
      </c>
      <c r="K96" s="9"/>
      <c r="L96" s="6"/>
      <c r="M96" s="1"/>
    </row>
    <row r="97" spans="1:13" ht="62.25" outlineLevel="3">
      <c r="A97" s="11" t="s">
        <v>182</v>
      </c>
      <c r="B97" s="12" t="s">
        <v>85</v>
      </c>
      <c r="C97" s="15" t="s">
        <v>108</v>
      </c>
      <c r="D97" s="12">
        <v>12</v>
      </c>
      <c r="E97" s="12" t="s">
        <v>86</v>
      </c>
      <c r="F97" s="12">
        <v>530</v>
      </c>
      <c r="G97" s="13">
        <v>6847221</v>
      </c>
      <c r="H97" s="13">
        <v>6847221</v>
      </c>
      <c r="I97" s="13">
        <v>6847221</v>
      </c>
      <c r="J97" s="14">
        <f t="shared" si="1"/>
        <v>100</v>
      </c>
      <c r="K97" s="9">
        <v>0</v>
      </c>
      <c r="L97" s="6">
        <v>1</v>
      </c>
      <c r="M97" s="1"/>
    </row>
    <row r="98" spans="1:13" ht="30.75" outlineLevel="3">
      <c r="A98" s="11" t="s">
        <v>183</v>
      </c>
      <c r="B98" s="12" t="s">
        <v>87</v>
      </c>
      <c r="C98" s="15" t="s">
        <v>108</v>
      </c>
      <c r="D98" s="15" t="s">
        <v>109</v>
      </c>
      <c r="E98" s="12" t="s">
        <v>88</v>
      </c>
      <c r="F98" s="12">
        <v>521</v>
      </c>
      <c r="G98" s="13">
        <v>0</v>
      </c>
      <c r="H98" s="13">
        <v>600000000</v>
      </c>
      <c r="I98" s="13">
        <v>595679433.35</v>
      </c>
      <c r="J98" s="14"/>
      <c r="K98" s="9">
        <v>0</v>
      </c>
      <c r="L98" s="6">
        <v>0.9733008585444445</v>
      </c>
      <c r="M98" s="1"/>
    </row>
    <row r="99" spans="1:13" ht="46.5" outlineLevel="3">
      <c r="A99" s="11" t="s">
        <v>184</v>
      </c>
      <c r="B99" s="12" t="s">
        <v>89</v>
      </c>
      <c r="C99" s="15" t="s">
        <v>109</v>
      </c>
      <c r="D99" s="15" t="s">
        <v>105</v>
      </c>
      <c r="E99" s="12" t="s">
        <v>90</v>
      </c>
      <c r="F99" s="12">
        <v>521</v>
      </c>
      <c r="G99" s="13">
        <v>350000</v>
      </c>
      <c r="H99" s="13">
        <v>350000</v>
      </c>
      <c r="I99" s="13">
        <v>350000</v>
      </c>
      <c r="J99" s="14">
        <f t="shared" si="1"/>
        <v>100</v>
      </c>
      <c r="K99" s="9">
        <v>0</v>
      </c>
      <c r="L99" s="6">
        <v>0.8897106708115213</v>
      </c>
      <c r="M99" s="1"/>
    </row>
    <row r="100" spans="1:13" ht="46.5" outlineLevel="3">
      <c r="A100" s="11" t="s">
        <v>186</v>
      </c>
      <c r="B100" s="12" t="s">
        <v>91</v>
      </c>
      <c r="C100" s="15" t="s">
        <v>108</v>
      </c>
      <c r="D100" s="12">
        <v>12</v>
      </c>
      <c r="E100" s="12" t="s">
        <v>93</v>
      </c>
      <c r="F100" s="12">
        <v>521</v>
      </c>
      <c r="G100" s="13">
        <v>52877256.37</v>
      </c>
      <c r="H100" s="13">
        <v>10289174.51</v>
      </c>
      <c r="I100" s="13">
        <v>10289174.51</v>
      </c>
      <c r="J100" s="14">
        <f t="shared" si="1"/>
        <v>19.458601327578677</v>
      </c>
      <c r="K100" s="9">
        <v>0</v>
      </c>
      <c r="L100" s="6">
        <v>1</v>
      </c>
      <c r="M100" s="1"/>
    </row>
    <row r="101" spans="1:13" ht="30.75" outlineLevel="3">
      <c r="A101" s="11" t="s">
        <v>185</v>
      </c>
      <c r="B101" s="12" t="s">
        <v>91</v>
      </c>
      <c r="C101" s="12">
        <v>14</v>
      </c>
      <c r="D101" s="15" t="s">
        <v>107</v>
      </c>
      <c r="E101" s="12" t="s">
        <v>92</v>
      </c>
      <c r="F101" s="12">
        <v>512</v>
      </c>
      <c r="G101" s="13">
        <v>500000</v>
      </c>
      <c r="H101" s="13">
        <v>500000</v>
      </c>
      <c r="I101" s="13">
        <v>0</v>
      </c>
      <c r="J101" s="14">
        <f t="shared" si="1"/>
        <v>0</v>
      </c>
      <c r="K101" s="9">
        <v>0</v>
      </c>
      <c r="L101" s="6">
        <v>0</v>
      </c>
      <c r="M101" s="1"/>
    </row>
    <row r="102" spans="1:13" ht="63" customHeight="1" outlineLevel="3">
      <c r="A102" s="11" t="s">
        <v>187</v>
      </c>
      <c r="B102" s="12" t="s">
        <v>94</v>
      </c>
      <c r="C102" s="15" t="s">
        <v>105</v>
      </c>
      <c r="D102" s="15" t="s">
        <v>111</v>
      </c>
      <c r="E102" s="12" t="s">
        <v>95</v>
      </c>
      <c r="F102" s="12">
        <v>530</v>
      </c>
      <c r="G102" s="13">
        <v>423900</v>
      </c>
      <c r="H102" s="13">
        <v>423900</v>
      </c>
      <c r="I102" s="13">
        <v>226450</v>
      </c>
      <c r="J102" s="14">
        <f t="shared" si="1"/>
        <v>53.4206180702996</v>
      </c>
      <c r="K102" s="9">
        <v>0</v>
      </c>
      <c r="L102" s="6">
        <v>0.534206180702996</v>
      </c>
      <c r="M102" s="1"/>
    </row>
    <row r="103" spans="1:13" ht="124.5" outlineLevel="3">
      <c r="A103" s="11" t="s">
        <v>188</v>
      </c>
      <c r="B103" s="12" t="s">
        <v>94</v>
      </c>
      <c r="C103" s="15" t="s">
        <v>105</v>
      </c>
      <c r="D103" s="12">
        <v>13</v>
      </c>
      <c r="E103" s="12" t="s">
        <v>96</v>
      </c>
      <c r="F103" s="12">
        <v>530</v>
      </c>
      <c r="G103" s="13">
        <v>35552922</v>
      </c>
      <c r="H103" s="13">
        <v>35552922</v>
      </c>
      <c r="I103" s="13">
        <v>35512791.62</v>
      </c>
      <c r="J103" s="14">
        <f t="shared" si="1"/>
        <v>99.88712494573582</v>
      </c>
      <c r="K103" s="9">
        <v>0</v>
      </c>
      <c r="L103" s="6">
        <v>0.9988712494573583</v>
      </c>
      <c r="M103" s="1"/>
    </row>
    <row r="104" spans="1:13" ht="46.5" outlineLevel="3">
      <c r="A104" s="11" t="s">
        <v>189</v>
      </c>
      <c r="B104" s="12" t="s">
        <v>94</v>
      </c>
      <c r="C104" s="15" t="s">
        <v>107</v>
      </c>
      <c r="D104" s="15" t="s">
        <v>106</v>
      </c>
      <c r="E104" s="12" t="s">
        <v>97</v>
      </c>
      <c r="F104" s="12">
        <v>530</v>
      </c>
      <c r="G104" s="13">
        <v>29937700</v>
      </c>
      <c r="H104" s="13">
        <v>29577800</v>
      </c>
      <c r="I104" s="13">
        <v>29577712.81</v>
      </c>
      <c r="J104" s="14">
        <f t="shared" si="1"/>
        <v>98.79754560303563</v>
      </c>
      <c r="K104" s="9">
        <v>0</v>
      </c>
      <c r="L104" s="6">
        <v>0.9999970521810276</v>
      </c>
      <c r="M104" s="1"/>
    </row>
    <row r="105" spans="1:13" ht="18" customHeight="1">
      <c r="A105" s="19" t="s">
        <v>98</v>
      </c>
      <c r="B105" s="20"/>
      <c r="C105" s="20"/>
      <c r="D105" s="20"/>
      <c r="E105" s="20"/>
      <c r="F105" s="20"/>
      <c r="G105" s="10">
        <f>SUM(G7:G104)</f>
        <v>17577761557.710003</v>
      </c>
      <c r="H105" s="10">
        <f>SUM(H7:H104)</f>
        <v>20101440512.87</v>
      </c>
      <c r="I105" s="10">
        <f>SUM(I7:I104)</f>
        <v>19150032152.609997</v>
      </c>
      <c r="J105" s="39">
        <f t="shared" si="1"/>
        <v>108.94465765585699</v>
      </c>
      <c r="K105" s="7">
        <v>0</v>
      </c>
      <c r="L105" s="8">
        <v>0.9658070904805093</v>
      </c>
      <c r="M105" s="1"/>
    </row>
    <row r="106" spans="1:13" ht="12.75" customHeight="1">
      <c r="A106" s="40" t="s">
        <v>199</v>
      </c>
      <c r="B106" s="41"/>
      <c r="C106" s="41"/>
      <c r="D106" s="41"/>
      <c r="E106" s="41"/>
      <c r="F106" s="42"/>
      <c r="G106" s="13"/>
      <c r="H106" s="13"/>
      <c r="I106" s="13"/>
      <c r="J106" s="39"/>
      <c r="K106" s="1"/>
      <c r="L106" s="1"/>
      <c r="M106" s="1"/>
    </row>
    <row r="107" spans="1:13" ht="15">
      <c r="A107" s="43" t="s">
        <v>200</v>
      </c>
      <c r="B107" s="44"/>
      <c r="C107" s="44"/>
      <c r="D107" s="44"/>
      <c r="E107" s="44"/>
      <c r="F107" s="45"/>
      <c r="G107" s="13">
        <f>G14+G15+G56+G57+G58+G59+G60+G101</f>
        <v>2970100000</v>
      </c>
      <c r="H107" s="13">
        <f>H14+H15+H56+H57+H58+H59+H60+H101</f>
        <v>3441442953</v>
      </c>
      <c r="I107" s="13">
        <f>I14+I15+I56+I57+I58+I59+I60+I101</f>
        <v>3437070453</v>
      </c>
      <c r="J107" s="38">
        <f t="shared" si="1"/>
        <v>115.72238150230632</v>
      </c>
      <c r="K107" s="3"/>
      <c r="L107" s="3"/>
      <c r="M107" s="1"/>
    </row>
    <row r="108" spans="1:10" ht="15">
      <c r="A108" s="43" t="s">
        <v>201</v>
      </c>
      <c r="B108" s="44"/>
      <c r="C108" s="44"/>
      <c r="D108" s="44"/>
      <c r="E108" s="44"/>
      <c r="F108" s="45"/>
      <c r="G108" s="13">
        <f>G9+G10+G11+G12+G13+G16+G17+G18+G19+G20+G21+G22+G23+G24+G25+G26+G27+G30+G31+G32+G33+G34+G40+G42+G43+G44+G46+G47+G48+G49+G50+G51+G52+G55+G64+G65+G66+G68+G69+G70+G71+G72+G73+G74+G78+G79+G80+G81+G82+G83+G84+G90+G91+G92+G93+G94+G95+G96+G98+G99+G100</f>
        <v>4089767105.66</v>
      </c>
      <c r="H108" s="13">
        <f>H9+H10+H11+H12+H13+H16+H17+H18+H19+H20+H21+H22+H23+H24+H25+H26+H27+H30+H31+H32+H33+H34+H40+H42+H43+H44+H46+H47+H48+H49+H50+H51+H52+H55+H64+H65+H66+H68+H69+H70+H71+H72+H73+H74+H78+H79+H80+H81+H82+H83+H84+H90+H91+H92+H93+H94+H95+H96+H98+H99+H100</f>
        <v>5388405820.61</v>
      </c>
      <c r="I108" s="13">
        <f>I9+I10+I11+I12+I13+I16+I17+I18+I19+I20+I21+I22+I23+I24+I25+I26+I27+I30+I31+I32+I33+I34+I40+I42+I43+I44+I46+I47+I48+I49+I50+I51+I52+I55+I64+I65+I66+I68+I69+I70+I71+I72+I73+I74+I78+I79+I80+I81+I82+I83+I84+I90+I91+I92+I93+I94+I95+I96+I98+I99+I100</f>
        <v>4791859096.599999</v>
      </c>
      <c r="J108" s="38">
        <f t="shared" si="1"/>
        <v>117.16704088035587</v>
      </c>
    </row>
    <row r="109" spans="1:10" ht="15">
      <c r="A109" s="43" t="s">
        <v>202</v>
      </c>
      <c r="B109" s="44"/>
      <c r="C109" s="44"/>
      <c r="D109" s="44"/>
      <c r="E109" s="44"/>
      <c r="F109" s="45"/>
      <c r="G109" s="13">
        <f>G7+G39+G41+G45+G53+G54+G61+G85+G86+G87+G88+G97+G102+G103+G104</f>
        <v>9159090862.74</v>
      </c>
      <c r="H109" s="13">
        <f>H7+H39+H41+H45+H53+H54+H61+H85+H86+H87+H88+H97+H102+H103+H104</f>
        <v>9198357223.880001</v>
      </c>
      <c r="I109" s="13">
        <f>I7+I39+I41+I45+I53+I54+I61+I85+I86+I87+I88+I97+I102+I103+I104</f>
        <v>8901234811.21</v>
      </c>
      <c r="J109" s="38">
        <f t="shared" si="1"/>
        <v>97.18469818244753</v>
      </c>
    </row>
    <row r="110" spans="1:10" ht="15">
      <c r="A110" s="43" t="s">
        <v>203</v>
      </c>
      <c r="B110" s="44"/>
      <c r="C110" s="44"/>
      <c r="D110" s="44"/>
      <c r="E110" s="44"/>
      <c r="F110" s="45"/>
      <c r="G110" s="13">
        <f>G8+G28+G29+G35+G36+G37+G38+G62+G63+G67+G75+G76+G77+G89</f>
        <v>1358803589.31</v>
      </c>
      <c r="H110" s="13">
        <f>H8+H28+H29+H35+H36+H37+H38+H62+H63+H67+H75+H76+H77+H89</f>
        <v>2073234515.38</v>
      </c>
      <c r="I110" s="13">
        <f>I8+I28+I29+I35+I36+I37+I38+I62+I63+I67+I75+I76+I77+I89</f>
        <v>2019867791.8</v>
      </c>
      <c r="J110" s="38">
        <f t="shared" si="1"/>
        <v>148.65046042641734</v>
      </c>
    </row>
  </sheetData>
  <sheetProtection/>
  <autoFilter ref="A5:G110"/>
  <mergeCells count="22">
    <mergeCell ref="A108:F108"/>
    <mergeCell ref="A109:F109"/>
    <mergeCell ref="A110:F110"/>
    <mergeCell ref="A1:H1"/>
    <mergeCell ref="A2:K2"/>
    <mergeCell ref="A3:K3"/>
    <mergeCell ref="A4:L4"/>
    <mergeCell ref="K5:K6"/>
    <mergeCell ref="L5:L6"/>
    <mergeCell ref="I5:I6"/>
    <mergeCell ref="J5:J6"/>
    <mergeCell ref="G5:G6"/>
    <mergeCell ref="C5:C6"/>
    <mergeCell ref="F5:F6"/>
    <mergeCell ref="H5:H6"/>
    <mergeCell ref="A105:F105"/>
    <mergeCell ref="A5:A6"/>
    <mergeCell ref="B5:B6"/>
    <mergeCell ref="D5:D6"/>
    <mergeCell ref="E5:E6"/>
    <mergeCell ref="A106:F106"/>
    <mergeCell ref="A107:F107"/>
  </mergeCells>
  <printOptions/>
  <pageMargins left="0.35433070866141736" right="0.35433070866141736" top="0.37" bottom="0.2755905511811024" header="0.15748031496062992" footer="0.35433070866141736"/>
  <pageSetup fitToHeight="200" horizontalDpi="600" verticalDpi="600" orientation="portrait" paperSize="9" scale="66"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2020-04-23T08:21:18Z</cp:lastPrinted>
  <dcterms:created xsi:type="dcterms:W3CDTF">2020-01-29T10:01:38Z</dcterms:created>
  <dcterms:modified xsi:type="dcterms:W3CDTF">2020-04-23T08:21:21Z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29.01.2015 10_22_10)</vt:lpwstr>
  </property>
  <property fmtid="{D5CDD505-2E9C-101B-9397-08002B2CF9AE}" pid="3" name="Версия клиента">
    <vt:lpwstr>19.2.30.11270</vt:lpwstr>
  </property>
  <property fmtid="{D5CDD505-2E9C-101B-9397-08002B2CF9AE}" pid="4" name="Версия базы">
    <vt:lpwstr>19.2.2804.1236750739</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bud_ks_2019</vt:lpwstr>
  </property>
  <property fmtid="{D5CDD505-2E9C-101B-9397-08002B2CF9AE}" pid="8" name="Пользователь">
    <vt:lpwstr>budg_davidova</vt:lpwstr>
  </property>
  <property fmtid="{D5CDD505-2E9C-101B-9397-08002B2CF9AE}" pid="9" name="Шаблон">
    <vt:lpwstr>sqr_info_isp_budg_2019.xlt</vt:lpwstr>
  </property>
  <property fmtid="{D5CDD505-2E9C-101B-9397-08002B2CF9AE}" pid="10" name="Имя варианта">
    <vt:lpwstr>Вариант (новый от 29.01.2015 10:22:10)</vt:lpwstr>
  </property>
  <property fmtid="{D5CDD505-2E9C-101B-9397-08002B2CF9AE}" pid="11" name="Код отчета">
    <vt:lpwstr>9874D8DE9B9544399C81CA97D6D603</vt:lpwstr>
  </property>
  <property fmtid="{D5CDD505-2E9C-101B-9397-08002B2CF9AE}" pid="12" name="Локальная база">
    <vt:lpwstr>не используется</vt:lpwstr>
  </property>
</Properties>
</file>